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81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<sst xmlns="http://schemas.openxmlformats.org/spreadsheetml/2006/main" count="134" uniqueCount="104">
  <si>
    <t>1201-0001</t>
  </si>
  <si>
    <t>Социј. доприноси на терет посл.</t>
  </si>
  <si>
    <t>Накнаде трошкова за превоз запос.</t>
  </si>
  <si>
    <t>Трошкови платног промета</t>
  </si>
  <si>
    <t>Трошкови електричне енергије</t>
  </si>
  <si>
    <t>Трошкови централног грејања</t>
  </si>
  <si>
    <t>Услуге водовода и канализације</t>
  </si>
  <si>
    <t>Услуге одвоза отпада</t>
  </si>
  <si>
    <t>Услуге комуникација-телефон</t>
  </si>
  <si>
    <t>Услуге комуникација-мобилни тел.</t>
  </si>
  <si>
    <t>Услуге поште</t>
  </si>
  <si>
    <t>Трошкови осигурања зграда</t>
  </si>
  <si>
    <t>Осигурање запослених у сл.несреће</t>
  </si>
  <si>
    <t>Troшкови дневница на сл.путу</t>
  </si>
  <si>
    <t>Текуће поправке опреме за културу</t>
  </si>
  <si>
    <t>Канцеларијски материјал</t>
  </si>
  <si>
    <t>Стучна литерат.за образовање запо</t>
  </si>
  <si>
    <t>Материјал за културу</t>
  </si>
  <si>
    <t>Остали материјал за посебне намен</t>
  </si>
  <si>
    <t>Рачунарска опрема</t>
  </si>
  <si>
    <t>Опрема за културу</t>
  </si>
  <si>
    <t>1201-0002</t>
  </si>
  <si>
    <t>Котизација за семинаре</t>
  </si>
  <si>
    <t>Остале услуге штампања</t>
  </si>
  <si>
    <t>Услуге информисања јавности</t>
  </si>
  <si>
    <t>Остале стручне услуге</t>
  </si>
  <si>
    <t>Репрезентација</t>
  </si>
  <si>
    <t>Остале опште услуге</t>
  </si>
  <si>
    <t>Услуге културе</t>
  </si>
  <si>
    <t>Остале специјализоване услуге</t>
  </si>
  <si>
    <t>Свега за прога.активн.1201-0002</t>
  </si>
  <si>
    <t>Помоћ запосленима</t>
  </si>
  <si>
    <t>Дератизација</t>
  </si>
  <si>
    <t>Противпожарно</t>
  </si>
  <si>
    <t>Интернет</t>
  </si>
  <si>
    <t>Трошкови осигурања имовине</t>
  </si>
  <si>
    <t>Здравствено осигурање запослених</t>
  </si>
  <si>
    <t>Смештај</t>
  </si>
  <si>
    <t>Troшкови дневница за сл.путу иност.</t>
  </si>
  <si>
    <t>Превођење</t>
  </si>
  <si>
    <t>Остале услуге</t>
  </si>
  <si>
    <t>Текуће попр. и оджавање објекта</t>
  </si>
  <si>
    <t>Бензин</t>
  </si>
  <si>
    <t>Материјал за одржавање хигијене</t>
  </si>
  <si>
    <t>Књиге</t>
  </si>
  <si>
    <t>Музеалије</t>
  </si>
  <si>
    <t>Залихе робе за даљу продају</t>
  </si>
  <si>
    <t>Подстицај културном и уметничком стваралаштву</t>
  </si>
  <si>
    <t>Функционисање локалних установа културе</t>
  </si>
  <si>
    <t xml:space="preserve">1201-П1      </t>
  </si>
  <si>
    <t>Свега за пројекат 1201-П1</t>
  </si>
  <si>
    <t xml:space="preserve">Министарство  2014 </t>
  </si>
  <si>
    <t>Пројекат: "Ваљевска болница 1914-1915"</t>
  </si>
  <si>
    <t>Остале текуће дотац. и трансфери</t>
  </si>
  <si>
    <t>Плате, додаци и накнаде запосл.</t>
  </si>
  <si>
    <t>Награде запос. и посебни расходи</t>
  </si>
  <si>
    <t>Troшкови дневница на сл. путу</t>
  </si>
  <si>
    <t>Накнада за превоз</t>
  </si>
  <si>
    <t>Министарство  2015</t>
  </si>
  <si>
    <t>ФИНАНСИЈСКИ ИЗВЕШТАЈ ЗА 2015. ГОДИНУ</t>
  </si>
  <si>
    <t>Услуге образовања</t>
  </si>
  <si>
    <t>Казне</t>
  </si>
  <si>
    <t>Таксе</t>
  </si>
  <si>
    <t>5. Приходи од општине Осечина</t>
  </si>
  <si>
    <t>3. Расходи  Министарства културе</t>
  </si>
  <si>
    <t>5. Расходи Јавни радови</t>
  </si>
  <si>
    <t>др Владимир Кривошејев</t>
  </si>
  <si>
    <t>Програм.              класифик.</t>
  </si>
  <si>
    <t>Економ.                класифик.</t>
  </si>
  <si>
    <t>Опис</t>
  </si>
  <si>
    <t>Министарство 2015</t>
  </si>
  <si>
    <t xml:space="preserve">Свега за прогр.активн. 1201-0001 </t>
  </si>
  <si>
    <t>1. Приходи од грађана</t>
  </si>
  <si>
    <t>A-Приходи</t>
  </si>
  <si>
    <t>Б-Расходи</t>
  </si>
  <si>
    <t>Укупно</t>
  </si>
  <si>
    <t>2. Приходи од Министарства културе</t>
  </si>
  <si>
    <t>3. Приходи од буџета града Ваљева</t>
  </si>
  <si>
    <t>4. Приходи од буџета града Ваљева за Бранковину</t>
  </si>
  <si>
    <t>6. Приходи од продаје робе</t>
  </si>
  <si>
    <t>7. Приходи од казни и додатних активности</t>
  </si>
  <si>
    <t>9. Приходи од осигурања</t>
  </si>
  <si>
    <t>10. Приходи од донација</t>
  </si>
  <si>
    <t>Индекс</t>
  </si>
  <si>
    <t>1. Расходи буџета града Ваљева</t>
  </si>
  <si>
    <t>2. Расходи општине Осечина</t>
  </si>
  <si>
    <t>4. Расходи сопствених средстава</t>
  </si>
  <si>
    <t>Средства из буџета</t>
  </si>
  <si>
    <t>Сопствена          средства 2014</t>
  </si>
  <si>
    <t>Сопствена          средства 2015</t>
  </si>
  <si>
    <t>Укупна јавна средства 2014</t>
  </si>
  <si>
    <t>Укупна јавна          средства 2015</t>
  </si>
  <si>
    <t>Сопствена          средства2015</t>
  </si>
  <si>
    <t>Укупна јавна          средства</t>
  </si>
  <si>
    <t>Свега глава 34</t>
  </si>
  <si>
    <t>Пресек</t>
  </si>
  <si>
    <t>Приходи</t>
  </si>
  <si>
    <t>Расходи</t>
  </si>
  <si>
    <t>Дефицит</t>
  </si>
  <si>
    <t>Суфицит</t>
  </si>
  <si>
    <t>8. Приходи од јавних радова</t>
  </si>
  <si>
    <t>Директор</t>
  </si>
  <si>
    <t>У Ваљеву  26.02.2016. године</t>
  </si>
  <si>
    <t>Образложење пресека: Остварени суфицит у 2015. години  биће пренет у текућу 2016. годину.</t>
  </si>
</sst>
</file>

<file path=xl/styles.xml><?xml version="1.0" encoding="utf-8"?>
<styleSheet xmlns="http://schemas.openxmlformats.org/spreadsheetml/2006/main">
  <numFmts count="4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_ ;_ * \-#,##0_ ;_ * &quot;-&quot;_ ;_ @_ "/>
    <numFmt numFmtId="185" formatCode="_ * #,##0.00_ ;_ * \-#,##0.00_ ;_ * &quot;-&quot;??_ ;_ @_ "/>
    <numFmt numFmtId="186" formatCode="#,##0.000"/>
    <numFmt numFmtId="187" formatCode="#,##0.0000"/>
    <numFmt numFmtId="188" formatCode="#,##0.00000"/>
    <numFmt numFmtId="189" formatCode="#,##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0"/>
    <numFmt numFmtId="201" formatCode="0.00000000000"/>
    <numFmt numFmtId="202" formatCode="0.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13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2" fontId="1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 wrapText="1"/>
    </xf>
    <xf numFmtId="4" fontId="10" fillId="0" borderId="0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view="pageBreakPreview" zoomScale="40" zoomScaleNormal="55" zoomScaleSheetLayoutView="40" workbookViewId="0" topLeftCell="A78">
      <selection activeCell="A76" sqref="A76:L103"/>
    </sheetView>
  </sheetViews>
  <sheetFormatPr defaultColWidth="9.140625" defaultRowHeight="12.75"/>
  <cols>
    <col min="1" max="1" width="24.140625" style="0" customWidth="1"/>
    <col min="2" max="2" width="17.57421875" style="0" customWidth="1"/>
    <col min="3" max="3" width="46.421875" style="74" customWidth="1"/>
    <col min="4" max="5" width="36.57421875" style="0" bestFit="1" customWidth="1"/>
    <col min="6" max="6" width="24.140625" style="0" customWidth="1"/>
    <col min="7" max="7" width="24.140625" style="0" bestFit="1" customWidth="1"/>
    <col min="8" max="8" width="21.421875" style="0" customWidth="1"/>
    <col min="9" max="9" width="29.421875" style="0" customWidth="1"/>
    <col min="10" max="10" width="22.7109375" style="0" customWidth="1"/>
    <col min="11" max="11" width="32.57421875" style="0" customWidth="1"/>
    <col min="12" max="12" width="14.57421875" style="0" customWidth="1"/>
    <col min="14" max="14" width="11.7109375" style="0" bestFit="1" customWidth="1"/>
    <col min="16" max="16" width="14.140625" style="0" bestFit="1" customWidth="1"/>
  </cols>
  <sheetData>
    <row r="1" spans="1:12" ht="25.5" customHeight="1">
      <c r="A1" s="53"/>
      <c r="B1" s="53"/>
      <c r="C1" s="65"/>
      <c r="D1" s="53"/>
      <c r="E1" s="53"/>
      <c r="F1" s="53"/>
      <c r="G1" s="53"/>
      <c r="H1" s="53"/>
      <c r="I1" s="53"/>
      <c r="J1" s="53"/>
      <c r="K1" s="53"/>
      <c r="L1" s="9"/>
    </row>
    <row r="2" spans="1:15" ht="20.25">
      <c r="A2" s="64"/>
      <c r="B2" s="64"/>
      <c r="C2" s="118" t="s">
        <v>59</v>
      </c>
      <c r="D2" s="118"/>
      <c r="E2" s="118"/>
      <c r="F2" s="118"/>
      <c r="G2" s="64"/>
      <c r="H2" s="64"/>
      <c r="I2" s="64"/>
      <c r="J2" s="64"/>
      <c r="K2" s="64"/>
      <c r="L2" s="9"/>
      <c r="M2" s="7"/>
      <c r="N2" s="7"/>
      <c r="O2" s="7"/>
    </row>
    <row r="3" spans="1:15" ht="20.25">
      <c r="A3" s="10"/>
      <c r="B3" s="10"/>
      <c r="C3" s="57"/>
      <c r="D3" s="10"/>
      <c r="E3" s="10"/>
      <c r="F3" s="10"/>
      <c r="G3" s="10"/>
      <c r="H3" s="10"/>
      <c r="I3" s="10"/>
      <c r="J3" s="10"/>
      <c r="K3" s="10"/>
      <c r="L3" s="9"/>
      <c r="M3" s="7"/>
      <c r="N3" s="7"/>
      <c r="O3" s="7"/>
    </row>
    <row r="4" spans="1:15" ht="20.25">
      <c r="A4" s="10" t="s">
        <v>73</v>
      </c>
      <c r="B4" s="10"/>
      <c r="C4" s="57"/>
      <c r="D4" s="10"/>
      <c r="E4" s="10"/>
      <c r="F4" s="10"/>
      <c r="G4" s="10"/>
      <c r="H4" s="10"/>
      <c r="I4" s="10"/>
      <c r="J4" s="10"/>
      <c r="K4" s="10"/>
      <c r="L4" s="9"/>
      <c r="M4" s="7"/>
      <c r="N4" s="7"/>
      <c r="O4" s="7"/>
    </row>
    <row r="5" spans="1:15" ht="20.25">
      <c r="A5" s="10"/>
      <c r="B5" s="10"/>
      <c r="C5" s="63"/>
      <c r="D5" s="11">
        <v>2014</v>
      </c>
      <c r="E5" s="11">
        <v>2015</v>
      </c>
      <c r="F5" s="11" t="s">
        <v>83</v>
      </c>
      <c r="G5" s="10"/>
      <c r="H5" s="10"/>
      <c r="I5" s="10"/>
      <c r="J5" s="10"/>
      <c r="K5" s="10"/>
      <c r="L5" s="9"/>
      <c r="M5" s="7"/>
      <c r="N5" s="7"/>
      <c r="O5" s="7"/>
    </row>
    <row r="6" spans="1:15" ht="20.25">
      <c r="A6" s="10"/>
      <c r="B6" s="10"/>
      <c r="C6" s="66" t="s">
        <v>75</v>
      </c>
      <c r="D6" s="58">
        <v>28247911.83</v>
      </c>
      <c r="E6" s="58">
        <v>32532871.4</v>
      </c>
      <c r="F6" s="59">
        <f>E6/D6</f>
        <v>1.151691197416202</v>
      </c>
      <c r="G6" s="10"/>
      <c r="H6" s="10"/>
      <c r="I6" s="10"/>
      <c r="J6" s="10"/>
      <c r="K6" s="10"/>
      <c r="L6" s="9"/>
      <c r="M6" s="7"/>
      <c r="N6" s="7"/>
      <c r="O6" s="7"/>
    </row>
    <row r="7" spans="1:15" ht="20.25">
      <c r="A7" s="10"/>
      <c r="B7" s="10"/>
      <c r="C7" s="66"/>
      <c r="D7" s="58"/>
      <c r="E7" s="58"/>
      <c r="F7" s="59"/>
      <c r="G7" s="10"/>
      <c r="H7" s="10"/>
      <c r="I7" s="10"/>
      <c r="J7" s="10"/>
      <c r="K7" s="10"/>
      <c r="L7" s="9"/>
      <c r="M7" s="7"/>
      <c r="N7" s="7"/>
      <c r="O7" s="7"/>
    </row>
    <row r="8" spans="1:15" ht="20.25">
      <c r="A8" s="10"/>
      <c r="B8" s="10"/>
      <c r="C8" s="66" t="s">
        <v>72</v>
      </c>
      <c r="D8" s="58">
        <v>4384355</v>
      </c>
      <c r="E8" s="58">
        <v>7083020</v>
      </c>
      <c r="F8" s="59">
        <f aca="true" t="shared" si="0" ref="F8:F14">E8/D8</f>
        <v>1.6155215533413694</v>
      </c>
      <c r="G8" s="10"/>
      <c r="H8" s="10"/>
      <c r="I8" s="10"/>
      <c r="J8" s="10"/>
      <c r="K8" s="10"/>
      <c r="L8" s="9"/>
      <c r="M8" s="7"/>
      <c r="N8" s="7"/>
      <c r="O8" s="7"/>
    </row>
    <row r="9" spans="1:15" ht="40.5">
      <c r="A9" s="10"/>
      <c r="B9" s="10"/>
      <c r="C9" s="66" t="s">
        <v>76</v>
      </c>
      <c r="D9" s="58">
        <v>951309.08</v>
      </c>
      <c r="E9" s="58">
        <v>1227164</v>
      </c>
      <c r="F9" s="59">
        <f t="shared" si="0"/>
        <v>1.2899740219025346</v>
      </c>
      <c r="G9" s="10"/>
      <c r="H9" s="10"/>
      <c r="I9" s="10"/>
      <c r="J9" s="10"/>
      <c r="K9" s="10"/>
      <c r="L9" s="9"/>
      <c r="M9" s="7"/>
      <c r="N9" s="7"/>
      <c r="O9" s="7"/>
    </row>
    <row r="10" spans="1:15" ht="40.5">
      <c r="A10" s="10"/>
      <c r="B10" s="10"/>
      <c r="C10" s="66" t="s">
        <v>77</v>
      </c>
      <c r="D10" s="58">
        <v>21125398.75</v>
      </c>
      <c r="E10" s="58">
        <v>20850235.01</v>
      </c>
      <c r="F10" s="59">
        <f t="shared" si="0"/>
        <v>0.9869747433761458</v>
      </c>
      <c r="G10" s="10"/>
      <c r="H10" s="10"/>
      <c r="I10" s="10"/>
      <c r="J10" s="10"/>
      <c r="K10" s="10"/>
      <c r="L10" s="9"/>
      <c r="M10" s="7"/>
      <c r="N10" s="7"/>
      <c r="O10" s="7"/>
    </row>
    <row r="11" spans="1:15" ht="40.5">
      <c r="A11" s="10"/>
      <c r="B11" s="10"/>
      <c r="C11" s="66" t="s">
        <v>78</v>
      </c>
      <c r="D11" s="58">
        <v>0</v>
      </c>
      <c r="E11" s="58">
        <v>0</v>
      </c>
      <c r="F11" s="59">
        <v>0</v>
      </c>
      <c r="G11" s="10"/>
      <c r="H11" s="10"/>
      <c r="I11" s="10"/>
      <c r="J11" s="10"/>
      <c r="K11" s="10"/>
      <c r="L11" s="9"/>
      <c r="M11" s="7"/>
      <c r="N11" s="7"/>
      <c r="O11" s="7"/>
    </row>
    <row r="12" spans="1:15" ht="40.5">
      <c r="A12" s="10"/>
      <c r="B12" s="10"/>
      <c r="C12" s="66" t="s">
        <v>63</v>
      </c>
      <c r="D12" s="58">
        <v>1662996</v>
      </c>
      <c r="E12" s="58">
        <v>1570629</v>
      </c>
      <c r="F12" s="59">
        <f t="shared" si="0"/>
        <v>0.944457473138841</v>
      </c>
      <c r="G12" s="10"/>
      <c r="H12" s="10"/>
      <c r="I12" s="10"/>
      <c r="J12" s="10"/>
      <c r="K12" s="10"/>
      <c r="L12" s="9"/>
      <c r="M12" s="7"/>
      <c r="N12" s="7"/>
      <c r="O12" s="7"/>
    </row>
    <row r="13" spans="1:15" ht="20.25">
      <c r="A13" s="10"/>
      <c r="B13" s="10"/>
      <c r="C13" s="66" t="s">
        <v>79</v>
      </c>
      <c r="D13" s="58">
        <v>115853</v>
      </c>
      <c r="E13" s="58">
        <v>422069</v>
      </c>
      <c r="F13" s="59">
        <f t="shared" si="0"/>
        <v>3.6431426031263756</v>
      </c>
      <c r="G13" s="10"/>
      <c r="H13" s="10"/>
      <c r="I13" s="10"/>
      <c r="J13" s="10"/>
      <c r="K13" s="10"/>
      <c r="L13" s="9"/>
      <c r="M13" s="7"/>
      <c r="N13" s="7"/>
      <c r="O13" s="7"/>
    </row>
    <row r="14" spans="1:15" ht="40.5">
      <c r="A14" s="10"/>
      <c r="B14" s="10"/>
      <c r="C14" s="66" t="s">
        <v>80</v>
      </c>
      <c r="D14" s="58">
        <v>8000</v>
      </c>
      <c r="E14" s="58">
        <v>0</v>
      </c>
      <c r="F14" s="11">
        <f t="shared" si="0"/>
        <v>0</v>
      </c>
      <c r="G14" s="10"/>
      <c r="H14" s="10"/>
      <c r="I14" s="10"/>
      <c r="J14" s="10"/>
      <c r="K14" s="10"/>
      <c r="L14" s="9"/>
      <c r="M14" s="7"/>
      <c r="N14" s="7"/>
      <c r="O14" s="7"/>
    </row>
    <row r="15" spans="1:15" ht="20.25">
      <c r="A15" s="10"/>
      <c r="B15" s="10"/>
      <c r="C15" s="66" t="s">
        <v>100</v>
      </c>
      <c r="D15" s="58">
        <v>0</v>
      </c>
      <c r="E15" s="58">
        <v>759154.39</v>
      </c>
      <c r="F15" s="11">
        <v>0</v>
      </c>
      <c r="G15" s="10"/>
      <c r="H15" s="10"/>
      <c r="I15" s="10"/>
      <c r="J15" s="10"/>
      <c r="K15" s="10"/>
      <c r="L15" s="9"/>
      <c r="M15" s="7"/>
      <c r="N15" s="7"/>
      <c r="O15" s="7"/>
    </row>
    <row r="16" spans="1:15" ht="20.25">
      <c r="A16" s="10"/>
      <c r="B16" s="10"/>
      <c r="C16" s="66" t="s">
        <v>81</v>
      </c>
      <c r="D16" s="58">
        <v>0</v>
      </c>
      <c r="E16" s="58">
        <v>130600</v>
      </c>
      <c r="F16" s="11">
        <v>0</v>
      </c>
      <c r="G16" s="10"/>
      <c r="H16" s="10"/>
      <c r="I16" s="10"/>
      <c r="J16" s="10"/>
      <c r="K16" s="10"/>
      <c r="L16" s="9"/>
      <c r="M16" s="7"/>
      <c r="N16" s="7"/>
      <c r="O16" s="7"/>
    </row>
    <row r="17" spans="1:15" ht="20.25">
      <c r="A17" s="10"/>
      <c r="B17" s="10"/>
      <c r="C17" s="66" t="s">
        <v>82</v>
      </c>
      <c r="D17" s="58">
        <v>0</v>
      </c>
      <c r="E17" s="58">
        <v>490000</v>
      </c>
      <c r="F17" s="11">
        <v>0</v>
      </c>
      <c r="G17" s="10"/>
      <c r="H17" s="10"/>
      <c r="I17" s="10"/>
      <c r="J17" s="10"/>
      <c r="K17" s="10"/>
      <c r="L17" s="9"/>
      <c r="M17" s="7"/>
      <c r="N17" s="7"/>
      <c r="O17" s="7"/>
    </row>
    <row r="18" spans="1:15" ht="20.25">
      <c r="A18" s="10"/>
      <c r="B18" s="10"/>
      <c r="C18" s="57"/>
      <c r="D18" s="60"/>
      <c r="E18" s="60"/>
      <c r="F18" s="10"/>
      <c r="G18" s="10"/>
      <c r="H18" s="10"/>
      <c r="I18" s="10"/>
      <c r="J18" s="10"/>
      <c r="K18" s="10"/>
      <c r="L18" s="9"/>
      <c r="M18" s="7"/>
      <c r="N18" s="7"/>
      <c r="O18" s="7"/>
    </row>
    <row r="19" spans="1:15" ht="20.25">
      <c r="A19" s="10"/>
      <c r="B19" s="10"/>
      <c r="C19" s="57"/>
      <c r="D19" s="60"/>
      <c r="E19" s="60"/>
      <c r="F19" s="10"/>
      <c r="G19" s="10"/>
      <c r="H19" s="10"/>
      <c r="I19" s="10"/>
      <c r="J19" s="10"/>
      <c r="K19" s="10"/>
      <c r="L19" s="9"/>
      <c r="M19" s="7"/>
      <c r="N19" s="7"/>
      <c r="O19" s="7"/>
    </row>
    <row r="20" spans="1:15" ht="20.25">
      <c r="A20" s="10" t="s">
        <v>74</v>
      </c>
      <c r="B20" s="10"/>
      <c r="C20" s="66"/>
      <c r="D20" s="61">
        <v>2014</v>
      </c>
      <c r="E20" s="61">
        <v>2015</v>
      </c>
      <c r="F20" s="61" t="s">
        <v>83</v>
      </c>
      <c r="G20" s="10"/>
      <c r="H20" s="10"/>
      <c r="I20" s="10"/>
      <c r="J20" s="10"/>
      <c r="K20" s="10"/>
      <c r="L20" s="9"/>
      <c r="M20" s="7"/>
      <c r="N20" s="7"/>
      <c r="O20" s="7"/>
    </row>
    <row r="21" spans="1:15" ht="20.25">
      <c r="A21" s="10"/>
      <c r="B21" s="10"/>
      <c r="C21" s="66" t="s">
        <v>75</v>
      </c>
      <c r="D21" s="12">
        <f>D23+D24+D25+D26+D27</f>
        <v>29364521.52</v>
      </c>
      <c r="E21" s="12">
        <f>E23+E24+E25+E26+E27</f>
        <v>30399192.37</v>
      </c>
      <c r="F21" s="59">
        <f>E21/D21</f>
        <v>1.0352354064170701</v>
      </c>
      <c r="G21" s="10"/>
      <c r="H21" s="10"/>
      <c r="I21" s="10"/>
      <c r="J21" s="10"/>
      <c r="K21" s="10"/>
      <c r="L21" s="9"/>
      <c r="M21" s="7"/>
      <c r="N21" s="7"/>
      <c r="O21" s="7"/>
    </row>
    <row r="22" spans="1:15" ht="20.25">
      <c r="A22" s="10"/>
      <c r="B22" s="10"/>
      <c r="C22" s="66"/>
      <c r="D22" s="12"/>
      <c r="E22" s="12"/>
      <c r="F22" s="11"/>
      <c r="G22" s="10"/>
      <c r="H22" s="10"/>
      <c r="I22" s="10"/>
      <c r="J22" s="10"/>
      <c r="K22" s="10"/>
      <c r="L22" s="9"/>
      <c r="M22" s="7"/>
      <c r="N22" s="7"/>
      <c r="O22" s="7"/>
    </row>
    <row r="23" spans="1:15" ht="40.5">
      <c r="A23" s="10"/>
      <c r="B23" s="10"/>
      <c r="C23" s="66" t="s">
        <v>84</v>
      </c>
      <c r="D23" s="12">
        <v>21125398.75</v>
      </c>
      <c r="E23" s="12">
        <v>20850235.01</v>
      </c>
      <c r="F23" s="59">
        <f>E23/D23</f>
        <v>0.9869747433761458</v>
      </c>
      <c r="G23" s="10"/>
      <c r="H23" s="10"/>
      <c r="I23" s="10"/>
      <c r="J23" s="10"/>
      <c r="K23" s="10"/>
      <c r="L23" s="9"/>
      <c r="M23" s="7"/>
      <c r="N23" s="7"/>
      <c r="O23" s="7"/>
    </row>
    <row r="24" spans="1:15" ht="20.25">
      <c r="A24" s="10"/>
      <c r="B24" s="10"/>
      <c r="C24" s="66" t="s">
        <v>85</v>
      </c>
      <c r="D24" s="12">
        <v>1662996</v>
      </c>
      <c r="E24" s="12">
        <v>1570629</v>
      </c>
      <c r="F24" s="59">
        <f>E24/D24</f>
        <v>0.944457473138841</v>
      </c>
      <c r="G24" s="10"/>
      <c r="H24" s="10"/>
      <c r="I24" s="10"/>
      <c r="J24" s="10"/>
      <c r="K24" s="10"/>
      <c r="L24" s="9"/>
      <c r="M24" s="7"/>
      <c r="N24" s="7"/>
      <c r="O24" s="7"/>
    </row>
    <row r="25" spans="1:15" ht="40.5">
      <c r="A25" s="10"/>
      <c r="B25" s="10"/>
      <c r="C25" s="66" t="s">
        <v>64</v>
      </c>
      <c r="D25" s="12">
        <v>951309.08</v>
      </c>
      <c r="E25" s="12">
        <v>1227164</v>
      </c>
      <c r="F25" s="59">
        <f>E25/D25</f>
        <v>1.2899740219025346</v>
      </c>
      <c r="G25" s="10"/>
      <c r="H25" s="10"/>
      <c r="I25" s="10"/>
      <c r="J25" s="10"/>
      <c r="K25" s="10"/>
      <c r="L25" s="9"/>
      <c r="M25" s="7"/>
      <c r="N25" s="7"/>
      <c r="O25" s="7"/>
    </row>
    <row r="26" spans="1:15" ht="40.5">
      <c r="A26" s="10"/>
      <c r="B26" s="10"/>
      <c r="C26" s="66" t="s">
        <v>86</v>
      </c>
      <c r="D26" s="12">
        <v>5624817.69</v>
      </c>
      <c r="E26" s="12">
        <v>5992009.97</v>
      </c>
      <c r="F26" s="59">
        <f>E26/D26</f>
        <v>1.0652807433479679</v>
      </c>
      <c r="G26" s="10"/>
      <c r="H26" s="10"/>
      <c r="I26" s="10"/>
      <c r="J26" s="10"/>
      <c r="K26" s="10"/>
      <c r="L26" s="9"/>
      <c r="M26" s="7"/>
      <c r="N26" s="7"/>
      <c r="O26" s="7"/>
    </row>
    <row r="27" spans="1:15" ht="20.25">
      <c r="A27" s="10"/>
      <c r="B27" s="10"/>
      <c r="C27" s="66" t="s">
        <v>65</v>
      </c>
      <c r="D27" s="12">
        <v>0</v>
      </c>
      <c r="E27" s="12">
        <v>759154.39</v>
      </c>
      <c r="F27" s="59">
        <v>0</v>
      </c>
      <c r="G27" s="10"/>
      <c r="H27" s="10"/>
      <c r="I27" s="10"/>
      <c r="J27" s="10"/>
      <c r="K27" s="10"/>
      <c r="L27" s="9"/>
      <c r="M27" s="7"/>
      <c r="N27" s="7"/>
      <c r="O27" s="7"/>
    </row>
    <row r="28" spans="1:15" ht="30">
      <c r="A28" s="54"/>
      <c r="B28" s="62"/>
      <c r="C28" s="67"/>
      <c r="D28" s="55"/>
      <c r="E28" s="55"/>
      <c r="F28" s="56"/>
      <c r="G28" s="54"/>
      <c r="H28" s="54"/>
      <c r="I28" s="54"/>
      <c r="J28" s="54"/>
      <c r="K28" s="54"/>
      <c r="L28" s="9"/>
      <c r="M28" s="7"/>
      <c r="N28" s="7"/>
      <c r="O28" s="7"/>
    </row>
    <row r="29" spans="1:15" ht="20.25">
      <c r="A29" s="10"/>
      <c r="B29" s="10"/>
      <c r="C29" s="57"/>
      <c r="D29" s="10"/>
      <c r="E29" s="10"/>
      <c r="F29" s="10"/>
      <c r="G29" s="10"/>
      <c r="H29" s="10"/>
      <c r="I29" s="10"/>
      <c r="J29" s="10"/>
      <c r="K29" s="10"/>
      <c r="L29" s="9"/>
      <c r="M29" s="7"/>
      <c r="N29" s="7"/>
      <c r="O29" s="7"/>
    </row>
    <row r="30" spans="1:15" ht="20.25">
      <c r="A30" s="13"/>
      <c r="B30" s="13"/>
      <c r="C30" s="68"/>
      <c r="D30" s="13"/>
      <c r="E30" s="13"/>
      <c r="F30" s="13"/>
      <c r="G30" s="13"/>
      <c r="H30" s="13"/>
      <c r="I30" s="13"/>
      <c r="J30" s="13"/>
      <c r="K30" s="13"/>
      <c r="L30" s="9"/>
      <c r="M30" s="7"/>
      <c r="N30" s="7"/>
      <c r="O30" s="7"/>
    </row>
    <row r="31" spans="1:15" ht="27" customHeight="1">
      <c r="A31" s="111" t="s">
        <v>67</v>
      </c>
      <c r="B31" s="111" t="s">
        <v>68</v>
      </c>
      <c r="C31" s="63" t="s">
        <v>69</v>
      </c>
      <c r="D31" s="114" t="s">
        <v>51</v>
      </c>
      <c r="E31" s="114" t="s">
        <v>70</v>
      </c>
      <c r="F31" s="110" t="s">
        <v>87</v>
      </c>
      <c r="G31" s="110"/>
      <c r="H31" s="111" t="s">
        <v>88</v>
      </c>
      <c r="I31" s="111" t="s">
        <v>89</v>
      </c>
      <c r="J31" s="111" t="s">
        <v>90</v>
      </c>
      <c r="K31" s="111" t="s">
        <v>91</v>
      </c>
      <c r="L31" s="110" t="s">
        <v>83</v>
      </c>
      <c r="M31" s="7"/>
      <c r="N31" s="7"/>
      <c r="O31" s="7"/>
    </row>
    <row r="32" spans="1:15" ht="38.25" customHeight="1">
      <c r="A32" s="111"/>
      <c r="B32" s="111"/>
      <c r="C32" s="63"/>
      <c r="D32" s="114"/>
      <c r="E32" s="114"/>
      <c r="F32" s="11">
        <v>2014</v>
      </c>
      <c r="G32" s="11">
        <v>2015</v>
      </c>
      <c r="H32" s="111"/>
      <c r="I32" s="111"/>
      <c r="J32" s="111"/>
      <c r="K32" s="111"/>
      <c r="L32" s="110"/>
      <c r="M32" s="7"/>
      <c r="N32" s="7"/>
      <c r="O32" s="7"/>
    </row>
    <row r="33" spans="1:15" ht="25.5" customHeight="1">
      <c r="A33" s="16" t="s">
        <v>0</v>
      </c>
      <c r="B33" s="107" t="s">
        <v>48</v>
      </c>
      <c r="C33" s="108"/>
      <c r="D33" s="109"/>
      <c r="E33" s="11"/>
      <c r="F33" s="11"/>
      <c r="G33" s="11"/>
      <c r="H33" s="11"/>
      <c r="I33" s="17"/>
      <c r="J33" s="17"/>
      <c r="K33" s="17"/>
      <c r="L33" s="11"/>
      <c r="M33" s="7"/>
      <c r="N33" s="7"/>
      <c r="O33" s="7"/>
    </row>
    <row r="34" spans="1:15" ht="40.5">
      <c r="A34" s="17"/>
      <c r="B34" s="18">
        <v>411000</v>
      </c>
      <c r="C34" s="69" t="s">
        <v>54</v>
      </c>
      <c r="D34" s="18"/>
      <c r="E34" s="18"/>
      <c r="F34" s="19">
        <v>13705470</v>
      </c>
      <c r="G34" s="12">
        <v>12680635</v>
      </c>
      <c r="H34" s="12">
        <v>4314667.79</v>
      </c>
      <c r="I34" s="21">
        <v>4566289.97</v>
      </c>
      <c r="J34" s="21">
        <f>F34+H34</f>
        <v>18020137.79</v>
      </c>
      <c r="K34" s="21">
        <f>G34+I34</f>
        <v>17246924.97</v>
      </c>
      <c r="L34" s="12">
        <f>K34/J34</f>
        <v>0.9570917365332754</v>
      </c>
      <c r="M34" s="7"/>
      <c r="N34" s="7"/>
      <c r="O34" s="7"/>
    </row>
    <row r="35" spans="1:15" ht="39.75" customHeight="1">
      <c r="A35" s="18"/>
      <c r="B35" s="18">
        <v>412000</v>
      </c>
      <c r="C35" s="69" t="s">
        <v>1</v>
      </c>
      <c r="D35" s="18"/>
      <c r="E35" s="18"/>
      <c r="F35" s="19">
        <v>2453280</v>
      </c>
      <c r="G35" s="19">
        <v>2272004</v>
      </c>
      <c r="H35" s="12">
        <v>772324.41</v>
      </c>
      <c r="I35" s="19">
        <v>815195.4</v>
      </c>
      <c r="J35" s="21">
        <f>F35+H35</f>
        <v>3225604.41</v>
      </c>
      <c r="K35" s="21">
        <f>G35+I35</f>
        <v>3087199.4</v>
      </c>
      <c r="L35" s="12">
        <f aca="true" t="shared" si="1" ref="L35:L56">K35/J35</f>
        <v>0.9570917594324593</v>
      </c>
      <c r="M35" s="7"/>
      <c r="N35" s="7"/>
      <c r="O35" s="7"/>
    </row>
    <row r="36" spans="1:15" ht="39.75" customHeight="1">
      <c r="A36" s="22"/>
      <c r="B36" s="18">
        <v>414419</v>
      </c>
      <c r="C36" s="69" t="s">
        <v>31</v>
      </c>
      <c r="D36" s="18"/>
      <c r="E36" s="18"/>
      <c r="F36" s="19">
        <v>0</v>
      </c>
      <c r="G36" s="19">
        <v>0</v>
      </c>
      <c r="H36" s="12">
        <v>0</v>
      </c>
      <c r="I36" s="19">
        <v>90000</v>
      </c>
      <c r="J36" s="21">
        <f aca="true" t="shared" si="2" ref="J36:J56">F36+H36</f>
        <v>0</v>
      </c>
      <c r="K36" s="19">
        <f aca="true" t="shared" si="3" ref="K36:K56">G36+I36</f>
        <v>90000</v>
      </c>
      <c r="L36" s="12">
        <v>0</v>
      </c>
      <c r="M36" s="7"/>
      <c r="N36" s="7"/>
      <c r="O36" s="7"/>
    </row>
    <row r="37" spans="1:15" s="6" customFormat="1" ht="39.75" customHeight="1">
      <c r="A37" s="18"/>
      <c r="B37" s="18">
        <v>415112</v>
      </c>
      <c r="C37" s="69" t="s">
        <v>2</v>
      </c>
      <c r="D37" s="18"/>
      <c r="E37" s="18"/>
      <c r="F37" s="19">
        <v>468420</v>
      </c>
      <c r="G37" s="19">
        <v>482114</v>
      </c>
      <c r="H37" s="12">
        <v>50800</v>
      </c>
      <c r="I37" s="19">
        <v>86055</v>
      </c>
      <c r="J37" s="21">
        <f t="shared" si="2"/>
        <v>519220</v>
      </c>
      <c r="K37" s="19">
        <f t="shared" si="3"/>
        <v>568169</v>
      </c>
      <c r="L37" s="12">
        <f t="shared" si="1"/>
        <v>1.0942741034628867</v>
      </c>
      <c r="M37" s="1"/>
      <c r="N37" s="1"/>
      <c r="O37" s="1"/>
    </row>
    <row r="38" spans="1:15" ht="39.75" customHeight="1">
      <c r="A38" s="22"/>
      <c r="B38" s="18">
        <v>416111</v>
      </c>
      <c r="C38" s="69" t="s">
        <v>55</v>
      </c>
      <c r="D38" s="18"/>
      <c r="E38" s="18"/>
      <c r="F38" s="19">
        <v>0</v>
      </c>
      <c r="G38" s="19">
        <v>296017</v>
      </c>
      <c r="H38" s="12">
        <v>0</v>
      </c>
      <c r="I38" s="19">
        <v>65898</v>
      </c>
      <c r="J38" s="21">
        <f t="shared" si="2"/>
        <v>0</v>
      </c>
      <c r="K38" s="19">
        <f t="shared" si="3"/>
        <v>361915</v>
      </c>
      <c r="L38" s="12">
        <v>0</v>
      </c>
      <c r="M38" s="7"/>
      <c r="N38" s="7"/>
      <c r="O38" s="7"/>
    </row>
    <row r="39" spans="1:15" ht="39.75" customHeight="1">
      <c r="A39" s="22"/>
      <c r="B39" s="18">
        <v>421111</v>
      </c>
      <c r="C39" s="69" t="s">
        <v>3</v>
      </c>
      <c r="D39" s="18"/>
      <c r="E39" s="18"/>
      <c r="F39" s="19">
        <v>43877.69</v>
      </c>
      <c r="G39" s="19">
        <v>46136.27</v>
      </c>
      <c r="H39" s="12">
        <v>8740.92</v>
      </c>
      <c r="I39" s="19">
        <v>15487.58</v>
      </c>
      <c r="J39" s="21">
        <f t="shared" si="2"/>
        <v>52618.61</v>
      </c>
      <c r="K39" s="19">
        <f t="shared" si="3"/>
        <v>61623.85</v>
      </c>
      <c r="L39" s="12">
        <f t="shared" si="1"/>
        <v>1.171141731033944</v>
      </c>
      <c r="M39" s="7"/>
      <c r="N39" s="7"/>
      <c r="O39" s="7"/>
    </row>
    <row r="40" spans="1:15" ht="39.75" customHeight="1">
      <c r="A40" s="22"/>
      <c r="B40" s="18">
        <v>421211</v>
      </c>
      <c r="C40" s="69" t="s">
        <v>4</v>
      </c>
      <c r="D40" s="18"/>
      <c r="E40" s="18"/>
      <c r="F40" s="19">
        <v>1182624.28</v>
      </c>
      <c r="G40" s="19">
        <v>925483.2</v>
      </c>
      <c r="H40" s="12">
        <v>0</v>
      </c>
      <c r="I40" s="19">
        <v>0</v>
      </c>
      <c r="J40" s="21">
        <f t="shared" si="2"/>
        <v>1182624.28</v>
      </c>
      <c r="K40" s="19">
        <f t="shared" si="3"/>
        <v>925483.2</v>
      </c>
      <c r="L40" s="12">
        <f t="shared" si="1"/>
        <v>0.7825673932552779</v>
      </c>
      <c r="M40" s="7"/>
      <c r="N40" s="7"/>
      <c r="O40" s="7"/>
    </row>
    <row r="41" spans="1:15" ht="39.75" customHeight="1">
      <c r="A41" s="22"/>
      <c r="B41" s="18">
        <v>421225</v>
      </c>
      <c r="C41" s="69" t="s">
        <v>5</v>
      </c>
      <c r="D41" s="18"/>
      <c r="E41" s="18"/>
      <c r="F41" s="19">
        <v>1301427.98</v>
      </c>
      <c r="G41" s="19">
        <v>1470000</v>
      </c>
      <c r="H41" s="12">
        <v>0</v>
      </c>
      <c r="I41" s="19">
        <v>0</v>
      </c>
      <c r="J41" s="21">
        <f t="shared" si="2"/>
        <v>1301427.98</v>
      </c>
      <c r="K41" s="19">
        <f t="shared" si="3"/>
        <v>1470000</v>
      </c>
      <c r="L41" s="12">
        <f t="shared" si="1"/>
        <v>1.1295285045277728</v>
      </c>
      <c r="M41" s="7"/>
      <c r="N41" s="7"/>
      <c r="O41" s="7"/>
    </row>
    <row r="42" spans="1:15" ht="39.75" customHeight="1">
      <c r="A42" s="22"/>
      <c r="B42" s="18">
        <v>421311</v>
      </c>
      <c r="C42" s="69" t="s">
        <v>6</v>
      </c>
      <c r="D42" s="18"/>
      <c r="E42" s="18"/>
      <c r="F42" s="19">
        <v>70362</v>
      </c>
      <c r="G42" s="19">
        <v>66142</v>
      </c>
      <c r="H42" s="23">
        <v>25200</v>
      </c>
      <c r="I42" s="19">
        <v>5021.19</v>
      </c>
      <c r="J42" s="21">
        <f t="shared" si="2"/>
        <v>95562</v>
      </c>
      <c r="K42" s="19">
        <f t="shared" si="3"/>
        <v>71163.19</v>
      </c>
      <c r="L42" s="12">
        <f t="shared" si="1"/>
        <v>0.7446808354785375</v>
      </c>
      <c r="M42" s="7"/>
      <c r="N42" s="7"/>
      <c r="O42" s="7"/>
    </row>
    <row r="43" spans="1:15" ht="39.75" customHeight="1">
      <c r="A43" s="22"/>
      <c r="B43" s="18">
        <v>421321</v>
      </c>
      <c r="C43" s="69" t="s">
        <v>32</v>
      </c>
      <c r="D43" s="18"/>
      <c r="E43" s="18"/>
      <c r="F43" s="19">
        <v>30000</v>
      </c>
      <c r="G43" s="19">
        <v>30000</v>
      </c>
      <c r="H43" s="23">
        <v>0</v>
      </c>
      <c r="I43" s="19">
        <v>4372</v>
      </c>
      <c r="J43" s="21">
        <f t="shared" si="2"/>
        <v>30000</v>
      </c>
      <c r="K43" s="19">
        <f t="shared" si="3"/>
        <v>34372</v>
      </c>
      <c r="L43" s="12">
        <f t="shared" si="1"/>
        <v>1.1457333333333333</v>
      </c>
      <c r="M43" s="7"/>
      <c r="N43" s="7"/>
      <c r="O43" s="7"/>
    </row>
    <row r="44" spans="1:15" ht="39.75" customHeight="1">
      <c r="A44" s="22"/>
      <c r="B44" s="18">
        <v>421323</v>
      </c>
      <c r="C44" s="69" t="s">
        <v>33</v>
      </c>
      <c r="D44" s="18"/>
      <c r="E44" s="18"/>
      <c r="F44" s="19">
        <v>34608</v>
      </c>
      <c r="G44" s="19">
        <v>7632</v>
      </c>
      <c r="H44" s="23">
        <v>1320</v>
      </c>
      <c r="I44" s="19">
        <v>0</v>
      </c>
      <c r="J44" s="21">
        <f t="shared" si="2"/>
        <v>35928</v>
      </c>
      <c r="K44" s="19">
        <f t="shared" si="3"/>
        <v>7632</v>
      </c>
      <c r="L44" s="12">
        <f t="shared" si="1"/>
        <v>0.2124248496993988</v>
      </c>
      <c r="M44" s="7"/>
      <c r="N44" s="7"/>
      <c r="O44" s="7"/>
    </row>
    <row r="45" spans="1:15" ht="39.75" customHeight="1">
      <c r="A45" s="22"/>
      <c r="B45" s="18">
        <v>421324</v>
      </c>
      <c r="C45" s="69" t="s">
        <v>7</v>
      </c>
      <c r="D45" s="18"/>
      <c r="E45" s="18"/>
      <c r="F45" s="19">
        <v>19066.79</v>
      </c>
      <c r="G45" s="19">
        <v>19095.72</v>
      </c>
      <c r="H45" s="23">
        <v>9341.51</v>
      </c>
      <c r="I45" s="19">
        <v>2795.68</v>
      </c>
      <c r="J45" s="21">
        <f t="shared" si="2"/>
        <v>28408.300000000003</v>
      </c>
      <c r="K45" s="19">
        <f t="shared" si="3"/>
        <v>21891.4</v>
      </c>
      <c r="L45" s="12">
        <f t="shared" si="1"/>
        <v>0.7705987334687397</v>
      </c>
      <c r="M45" s="7"/>
      <c r="N45" s="7"/>
      <c r="O45" s="7"/>
    </row>
    <row r="46" spans="1:15" ht="39.75" customHeight="1">
      <c r="A46" s="22"/>
      <c r="B46" s="18">
        <v>421411</v>
      </c>
      <c r="C46" s="69" t="s">
        <v>8</v>
      </c>
      <c r="D46" s="18"/>
      <c r="E46" s="18"/>
      <c r="F46" s="19">
        <v>72700.89</v>
      </c>
      <c r="G46" s="19">
        <v>68458.63</v>
      </c>
      <c r="H46" s="23">
        <v>0</v>
      </c>
      <c r="I46" s="19">
        <v>0</v>
      </c>
      <c r="J46" s="21">
        <f t="shared" si="2"/>
        <v>72700.89</v>
      </c>
      <c r="K46" s="19">
        <f t="shared" si="3"/>
        <v>68458.63</v>
      </c>
      <c r="L46" s="12">
        <f t="shared" si="1"/>
        <v>0.9416477569944468</v>
      </c>
      <c r="M46" s="7"/>
      <c r="N46" s="7"/>
      <c r="O46" s="7"/>
    </row>
    <row r="47" spans="1:15" ht="39.75" customHeight="1">
      <c r="A47" s="22"/>
      <c r="B47" s="24">
        <v>421412</v>
      </c>
      <c r="C47" s="70" t="s">
        <v>34</v>
      </c>
      <c r="D47" s="18"/>
      <c r="E47" s="18"/>
      <c r="F47" s="19">
        <v>0</v>
      </c>
      <c r="G47" s="19">
        <v>0</v>
      </c>
      <c r="H47" s="23">
        <v>9150</v>
      </c>
      <c r="I47" s="19">
        <v>18810</v>
      </c>
      <c r="J47" s="21">
        <f>F47+H47</f>
        <v>9150</v>
      </c>
      <c r="K47" s="19">
        <f t="shared" si="3"/>
        <v>18810</v>
      </c>
      <c r="L47" s="12">
        <f t="shared" si="1"/>
        <v>2.055737704918033</v>
      </c>
      <c r="M47" s="7"/>
      <c r="N47" s="7"/>
      <c r="O47" s="7"/>
    </row>
    <row r="48" spans="1:15" ht="39.75" customHeight="1">
      <c r="A48" s="22"/>
      <c r="B48" s="18">
        <v>421414</v>
      </c>
      <c r="C48" s="69" t="s">
        <v>9</v>
      </c>
      <c r="D48" s="22"/>
      <c r="E48" s="22"/>
      <c r="F48" s="19">
        <v>106870.86</v>
      </c>
      <c r="G48" s="19">
        <v>116230.97</v>
      </c>
      <c r="H48" s="23">
        <v>43826.15</v>
      </c>
      <c r="I48" s="19">
        <v>4892.8</v>
      </c>
      <c r="J48" s="21">
        <f t="shared" si="2"/>
        <v>150697.01</v>
      </c>
      <c r="K48" s="19">
        <f t="shared" si="3"/>
        <v>121123.77</v>
      </c>
      <c r="L48" s="12">
        <f t="shared" si="1"/>
        <v>0.8037569557617633</v>
      </c>
      <c r="M48" s="7"/>
      <c r="N48" s="7"/>
      <c r="O48" s="7"/>
    </row>
    <row r="49" spans="1:15" ht="39.75" customHeight="1">
      <c r="A49" s="22"/>
      <c r="B49" s="18">
        <v>421421</v>
      </c>
      <c r="C49" s="69" t="s">
        <v>10</v>
      </c>
      <c r="D49" s="18"/>
      <c r="E49" s="18"/>
      <c r="F49" s="19">
        <v>19872.6</v>
      </c>
      <c r="G49" s="19">
        <v>24667.82</v>
      </c>
      <c r="H49" s="23">
        <v>1386.13</v>
      </c>
      <c r="I49" s="19">
        <v>6896.3</v>
      </c>
      <c r="J49" s="21">
        <f t="shared" si="2"/>
        <v>21258.73</v>
      </c>
      <c r="K49" s="19">
        <f t="shared" si="3"/>
        <v>31564.12</v>
      </c>
      <c r="L49" s="12">
        <f t="shared" si="1"/>
        <v>1.4847603784421741</v>
      </c>
      <c r="M49" s="7"/>
      <c r="N49" s="7"/>
      <c r="O49" s="7"/>
    </row>
    <row r="50" spans="1:15" ht="39.75" customHeight="1">
      <c r="A50" s="22"/>
      <c r="B50" s="18">
        <v>421511</v>
      </c>
      <c r="C50" s="69" t="s">
        <v>11</v>
      </c>
      <c r="D50" s="18"/>
      <c r="E50" s="18"/>
      <c r="F50" s="19">
        <v>57726.62</v>
      </c>
      <c r="G50" s="19">
        <v>57711.06</v>
      </c>
      <c r="H50" s="23">
        <v>0</v>
      </c>
      <c r="I50" s="19">
        <v>0</v>
      </c>
      <c r="J50" s="21">
        <f t="shared" si="2"/>
        <v>57726.62</v>
      </c>
      <c r="K50" s="19">
        <f t="shared" si="3"/>
        <v>57711.06</v>
      </c>
      <c r="L50" s="12">
        <f t="shared" si="1"/>
        <v>0.9997304536451294</v>
      </c>
      <c r="M50" s="7"/>
      <c r="N50" s="7"/>
      <c r="O50" s="7"/>
    </row>
    <row r="51" spans="1:15" ht="39.75" customHeight="1">
      <c r="A51" s="22"/>
      <c r="B51" s="18">
        <v>421519</v>
      </c>
      <c r="C51" s="69" t="s">
        <v>35</v>
      </c>
      <c r="D51" s="18"/>
      <c r="E51" s="18"/>
      <c r="F51" s="19">
        <v>19048</v>
      </c>
      <c r="G51" s="19">
        <v>15046</v>
      </c>
      <c r="H51" s="23">
        <v>0</v>
      </c>
      <c r="I51" s="19">
        <v>0</v>
      </c>
      <c r="J51" s="21">
        <f t="shared" si="2"/>
        <v>19048</v>
      </c>
      <c r="K51" s="19">
        <f t="shared" si="3"/>
        <v>15046</v>
      </c>
      <c r="L51" s="12">
        <f t="shared" si="1"/>
        <v>0.7898992020159596</v>
      </c>
      <c r="M51" s="7"/>
      <c r="N51" s="7"/>
      <c r="O51" s="7"/>
    </row>
    <row r="52" spans="1:15" ht="39.75" customHeight="1">
      <c r="A52" s="22"/>
      <c r="B52" s="18">
        <v>421521</v>
      </c>
      <c r="C52" s="51" t="s">
        <v>12</v>
      </c>
      <c r="D52" s="25"/>
      <c r="E52" s="25"/>
      <c r="F52" s="19">
        <v>23600</v>
      </c>
      <c r="G52" s="26">
        <v>23600</v>
      </c>
      <c r="H52" s="23"/>
      <c r="I52" s="19">
        <v>0</v>
      </c>
      <c r="J52" s="21">
        <f t="shared" si="2"/>
        <v>23600</v>
      </c>
      <c r="K52" s="19">
        <f t="shared" si="3"/>
        <v>23600</v>
      </c>
      <c r="L52" s="23">
        <f t="shared" si="1"/>
        <v>1</v>
      </c>
      <c r="M52" s="7"/>
      <c r="N52" s="7"/>
      <c r="O52" s="7"/>
    </row>
    <row r="53" spans="1:15" ht="39.75" customHeight="1">
      <c r="A53" s="22"/>
      <c r="B53" s="18">
        <v>421522</v>
      </c>
      <c r="C53" s="51" t="s">
        <v>36</v>
      </c>
      <c r="D53" s="25"/>
      <c r="E53" s="25"/>
      <c r="F53" s="19">
        <v>0</v>
      </c>
      <c r="G53" s="19">
        <v>0</v>
      </c>
      <c r="H53" s="23">
        <v>30000</v>
      </c>
      <c r="I53" s="19">
        <v>30000</v>
      </c>
      <c r="J53" s="21">
        <f t="shared" si="2"/>
        <v>30000</v>
      </c>
      <c r="K53" s="19">
        <f t="shared" si="3"/>
        <v>30000</v>
      </c>
      <c r="L53" s="23">
        <f t="shared" si="1"/>
        <v>1</v>
      </c>
      <c r="M53" s="8"/>
      <c r="N53" s="7"/>
      <c r="O53" s="7"/>
    </row>
    <row r="54" spans="1:15" ht="39.75" customHeight="1">
      <c r="A54" s="22"/>
      <c r="B54" s="18">
        <v>422111</v>
      </c>
      <c r="C54" s="69" t="s">
        <v>56</v>
      </c>
      <c r="D54" s="27"/>
      <c r="E54" s="27"/>
      <c r="F54" s="28">
        <v>28000</v>
      </c>
      <c r="G54" s="28">
        <v>8400</v>
      </c>
      <c r="H54" s="29">
        <v>26100</v>
      </c>
      <c r="I54" s="28">
        <v>24284</v>
      </c>
      <c r="J54" s="21">
        <f>F54+H54</f>
        <v>54100</v>
      </c>
      <c r="K54" s="19">
        <f t="shared" si="3"/>
        <v>32684</v>
      </c>
      <c r="L54" s="23">
        <f t="shared" si="1"/>
        <v>0.6041404805914973</v>
      </c>
      <c r="M54" s="7"/>
      <c r="N54" s="7"/>
      <c r="O54" s="7"/>
    </row>
    <row r="55" spans="1:12" s="1" customFormat="1" ht="39.75" customHeight="1">
      <c r="A55" s="22"/>
      <c r="B55" s="18">
        <v>422121</v>
      </c>
      <c r="C55" s="69" t="s">
        <v>57</v>
      </c>
      <c r="D55" s="27"/>
      <c r="E55" s="27"/>
      <c r="F55" s="30">
        <v>0</v>
      </c>
      <c r="G55" s="28">
        <v>2050</v>
      </c>
      <c r="H55" s="29">
        <v>10000</v>
      </c>
      <c r="I55" s="28">
        <v>10385</v>
      </c>
      <c r="J55" s="21">
        <f t="shared" si="2"/>
        <v>10000</v>
      </c>
      <c r="K55" s="19">
        <f t="shared" si="3"/>
        <v>12435</v>
      </c>
      <c r="L55" s="23">
        <f t="shared" si="1"/>
        <v>1.2435</v>
      </c>
    </row>
    <row r="56" spans="1:15" ht="39.75" customHeight="1">
      <c r="A56" s="22"/>
      <c r="B56" s="18">
        <v>422131</v>
      </c>
      <c r="C56" s="69" t="s">
        <v>37</v>
      </c>
      <c r="D56" s="27"/>
      <c r="E56" s="27"/>
      <c r="F56" s="28">
        <v>11896</v>
      </c>
      <c r="G56" s="30">
        <v>0</v>
      </c>
      <c r="H56" s="29">
        <v>11494</v>
      </c>
      <c r="I56" s="28">
        <v>3016</v>
      </c>
      <c r="J56" s="21">
        <f t="shared" si="2"/>
        <v>23390</v>
      </c>
      <c r="K56" s="19">
        <f t="shared" si="3"/>
        <v>3016</v>
      </c>
      <c r="L56" s="23">
        <f t="shared" si="1"/>
        <v>0.12894399315946986</v>
      </c>
      <c r="M56" s="7"/>
      <c r="N56" s="7"/>
      <c r="O56" s="7"/>
    </row>
    <row r="57" spans="1:15" ht="19.5" customHeight="1">
      <c r="A57" s="101" t="s">
        <v>67</v>
      </c>
      <c r="B57" s="101" t="s">
        <v>68</v>
      </c>
      <c r="C57" s="105" t="s">
        <v>69</v>
      </c>
      <c r="D57" s="105" t="s">
        <v>51</v>
      </c>
      <c r="E57" s="105" t="s">
        <v>58</v>
      </c>
      <c r="F57" s="103" t="s">
        <v>87</v>
      </c>
      <c r="G57" s="104"/>
      <c r="H57" s="101" t="s">
        <v>88</v>
      </c>
      <c r="I57" s="101" t="s">
        <v>89</v>
      </c>
      <c r="J57" s="101" t="s">
        <v>90</v>
      </c>
      <c r="K57" s="101" t="s">
        <v>91</v>
      </c>
      <c r="L57" s="112" t="s">
        <v>83</v>
      </c>
      <c r="M57" s="7"/>
      <c r="N57" s="7"/>
      <c r="O57" s="7"/>
    </row>
    <row r="58" spans="1:15" ht="39" customHeight="1">
      <c r="A58" s="102"/>
      <c r="B58" s="102"/>
      <c r="C58" s="106"/>
      <c r="D58" s="106"/>
      <c r="E58" s="106"/>
      <c r="F58" s="11">
        <v>2014</v>
      </c>
      <c r="G58" s="11">
        <v>2015</v>
      </c>
      <c r="H58" s="102"/>
      <c r="I58" s="102"/>
      <c r="J58" s="102"/>
      <c r="K58" s="102"/>
      <c r="L58" s="113"/>
      <c r="M58" s="7"/>
      <c r="N58" s="7"/>
      <c r="O58" s="7"/>
    </row>
    <row r="59" spans="1:15" ht="39.75" customHeight="1">
      <c r="A59" s="14"/>
      <c r="B59" s="18">
        <v>423321</v>
      </c>
      <c r="C59" s="69" t="s">
        <v>22</v>
      </c>
      <c r="D59" s="15"/>
      <c r="E59" s="15"/>
      <c r="F59" s="11"/>
      <c r="G59" s="11"/>
      <c r="H59" s="31">
        <v>16440</v>
      </c>
      <c r="I59" s="32">
        <v>3900</v>
      </c>
      <c r="J59" s="20">
        <f>F59+H59</f>
        <v>16440</v>
      </c>
      <c r="K59" s="32">
        <f>G59+I59</f>
        <v>3900</v>
      </c>
      <c r="L59" s="23">
        <f>K59/J59</f>
        <v>0.23722627737226276</v>
      </c>
      <c r="M59" s="7"/>
      <c r="N59" s="7"/>
      <c r="O59" s="7"/>
    </row>
    <row r="60" spans="1:15" ht="39.75" customHeight="1">
      <c r="A60" s="14"/>
      <c r="B60" s="18">
        <v>423419</v>
      </c>
      <c r="C60" s="69" t="s">
        <v>23</v>
      </c>
      <c r="D60" s="15"/>
      <c r="E60" s="15"/>
      <c r="F60" s="11"/>
      <c r="G60" s="11"/>
      <c r="H60" s="31"/>
      <c r="I60" s="32">
        <v>101709.8</v>
      </c>
      <c r="J60" s="20">
        <v>0</v>
      </c>
      <c r="K60" s="32">
        <f aca="true" t="shared" si="4" ref="K60:K73">G60+I60</f>
        <v>101709.8</v>
      </c>
      <c r="L60" s="23">
        <v>0</v>
      </c>
      <c r="M60" s="7"/>
      <c r="N60" s="7"/>
      <c r="O60" s="7"/>
    </row>
    <row r="61" spans="1:15" ht="39.75" customHeight="1">
      <c r="A61" s="22"/>
      <c r="B61" s="25">
        <v>423911</v>
      </c>
      <c r="C61" s="51" t="s">
        <v>40</v>
      </c>
      <c r="D61" s="19"/>
      <c r="E61" s="19"/>
      <c r="F61" s="19">
        <v>143000</v>
      </c>
      <c r="G61" s="19">
        <v>192960</v>
      </c>
      <c r="H61" s="23">
        <v>33200</v>
      </c>
      <c r="I61" s="19">
        <v>9936.2</v>
      </c>
      <c r="J61" s="20">
        <f>F61+H61</f>
        <v>176200</v>
      </c>
      <c r="K61" s="32">
        <f t="shared" si="4"/>
        <v>202896.2</v>
      </c>
      <c r="L61" s="23">
        <f>G61/F61</f>
        <v>1.3493706293706293</v>
      </c>
      <c r="M61" s="7"/>
      <c r="N61" s="7"/>
      <c r="O61" s="7"/>
    </row>
    <row r="62" spans="1:15" ht="39.75" customHeight="1">
      <c r="A62" s="22"/>
      <c r="B62" s="18">
        <v>425191</v>
      </c>
      <c r="C62" s="69" t="s">
        <v>41</v>
      </c>
      <c r="D62" s="27"/>
      <c r="E62" s="27"/>
      <c r="F62" s="19">
        <v>119400</v>
      </c>
      <c r="G62" s="19">
        <v>64011</v>
      </c>
      <c r="H62" s="23">
        <v>140950</v>
      </c>
      <c r="I62" s="19">
        <v>50000</v>
      </c>
      <c r="J62" s="20">
        <f aca="true" t="shared" si="5" ref="J62:J73">F62+H62</f>
        <v>260350</v>
      </c>
      <c r="K62" s="32">
        <f t="shared" si="4"/>
        <v>114011</v>
      </c>
      <c r="L62" s="23">
        <f>K62/J62</f>
        <v>0.4379143460725946</v>
      </c>
      <c r="M62" s="7"/>
      <c r="N62" s="7"/>
      <c r="O62" s="7"/>
    </row>
    <row r="63" spans="1:15" ht="39.75" customHeight="1">
      <c r="A63" s="22"/>
      <c r="B63" s="18">
        <v>425262</v>
      </c>
      <c r="C63" s="69" t="s">
        <v>14</v>
      </c>
      <c r="D63" s="27"/>
      <c r="E63" s="27"/>
      <c r="F63" s="19">
        <v>57736.2</v>
      </c>
      <c r="G63" s="19">
        <v>34300.5</v>
      </c>
      <c r="H63" s="23">
        <v>29019</v>
      </c>
      <c r="I63" s="19">
        <v>80375</v>
      </c>
      <c r="J63" s="20">
        <f t="shared" si="5"/>
        <v>86755.2</v>
      </c>
      <c r="K63" s="32">
        <f t="shared" si="4"/>
        <v>114675.5</v>
      </c>
      <c r="L63" s="23">
        <f>K63/J63</f>
        <v>1.3218285474530633</v>
      </c>
      <c r="M63" s="7"/>
      <c r="N63" s="7"/>
      <c r="O63" s="7"/>
    </row>
    <row r="64" spans="1:15" ht="39.75" customHeight="1">
      <c r="A64" s="22"/>
      <c r="B64" s="25">
        <v>426111</v>
      </c>
      <c r="C64" s="51" t="s">
        <v>15</v>
      </c>
      <c r="D64" s="33"/>
      <c r="E64" s="33"/>
      <c r="F64" s="19">
        <v>34614</v>
      </c>
      <c r="G64" s="19">
        <v>13332</v>
      </c>
      <c r="H64" s="23">
        <v>57811</v>
      </c>
      <c r="I64" s="19">
        <v>29375.13</v>
      </c>
      <c r="J64" s="20">
        <f>F64+H64</f>
        <v>92425</v>
      </c>
      <c r="K64" s="32">
        <f t="shared" si="4"/>
        <v>42707.130000000005</v>
      </c>
      <c r="L64" s="23">
        <f>K64/J64</f>
        <v>0.46207335677576417</v>
      </c>
      <c r="M64" s="7"/>
      <c r="N64" s="7"/>
      <c r="O64" s="7"/>
    </row>
    <row r="65" spans="1:15" ht="39.75" customHeight="1">
      <c r="A65" s="22"/>
      <c r="B65" s="18">
        <v>426311</v>
      </c>
      <c r="C65" s="69" t="s">
        <v>16</v>
      </c>
      <c r="D65" s="27"/>
      <c r="E65" s="27"/>
      <c r="F65" s="19">
        <v>91575</v>
      </c>
      <c r="G65" s="19">
        <v>67600</v>
      </c>
      <c r="H65" s="34"/>
      <c r="I65" s="19"/>
      <c r="J65" s="20">
        <f t="shared" si="5"/>
        <v>91575</v>
      </c>
      <c r="K65" s="32">
        <f t="shared" si="4"/>
        <v>67600</v>
      </c>
      <c r="L65" s="23">
        <f>K65/J65</f>
        <v>0.7381927381927382</v>
      </c>
      <c r="M65" s="7"/>
      <c r="N65" s="7"/>
      <c r="O65" s="7"/>
    </row>
    <row r="66" spans="1:15" ht="39.75" customHeight="1">
      <c r="A66" s="22"/>
      <c r="B66" s="18">
        <v>426919</v>
      </c>
      <c r="C66" s="69" t="s">
        <v>18</v>
      </c>
      <c r="D66" s="27"/>
      <c r="E66" s="27"/>
      <c r="F66" s="19">
        <v>9414.96</v>
      </c>
      <c r="G66" s="19">
        <v>9980</v>
      </c>
      <c r="H66" s="23">
        <v>112104.6</v>
      </c>
      <c r="I66" s="19">
        <v>62861.87</v>
      </c>
      <c r="J66" s="20">
        <f t="shared" si="5"/>
        <v>121519.56</v>
      </c>
      <c r="K66" s="32">
        <f t="shared" si="4"/>
        <v>72841.87</v>
      </c>
      <c r="L66" s="23">
        <f>K66/J66</f>
        <v>0.5994250637510538</v>
      </c>
      <c r="M66" s="7"/>
      <c r="N66" s="7"/>
      <c r="O66" s="7"/>
    </row>
    <row r="67" spans="1:15" ht="39.75" customHeight="1">
      <c r="A67" s="22"/>
      <c r="B67" s="18">
        <v>444211</v>
      </c>
      <c r="C67" s="69" t="s">
        <v>61</v>
      </c>
      <c r="D67" s="27"/>
      <c r="E67" s="27"/>
      <c r="F67" s="19"/>
      <c r="G67" s="19"/>
      <c r="H67" s="23">
        <v>4700</v>
      </c>
      <c r="I67" s="19"/>
      <c r="J67" s="20">
        <f t="shared" si="5"/>
        <v>4700</v>
      </c>
      <c r="K67" s="32">
        <f t="shared" si="4"/>
        <v>0</v>
      </c>
      <c r="L67" s="23">
        <v>0</v>
      </c>
      <c r="M67" s="7"/>
      <c r="N67" s="7"/>
      <c r="O67" s="7"/>
    </row>
    <row r="68" spans="1:15" ht="39.75" customHeight="1">
      <c r="A68" s="22"/>
      <c r="B68" s="18">
        <v>482251</v>
      </c>
      <c r="C68" s="69" t="s">
        <v>62</v>
      </c>
      <c r="D68" s="27"/>
      <c r="E68" s="27"/>
      <c r="F68" s="19"/>
      <c r="G68" s="19"/>
      <c r="H68" s="23">
        <v>6873</v>
      </c>
      <c r="I68" s="19">
        <v>6076</v>
      </c>
      <c r="J68" s="20">
        <f t="shared" si="5"/>
        <v>6873</v>
      </c>
      <c r="K68" s="32">
        <f t="shared" si="4"/>
        <v>6076</v>
      </c>
      <c r="L68" s="23">
        <f aca="true" t="shared" si="6" ref="L68:L73">K68/J68</f>
        <v>0.884038993161647</v>
      </c>
      <c r="M68" s="7"/>
      <c r="N68" s="7"/>
      <c r="O68" s="7"/>
    </row>
    <row r="69" spans="1:15" ht="39.75" customHeight="1">
      <c r="A69" s="22"/>
      <c r="B69" s="18">
        <v>465112</v>
      </c>
      <c r="C69" s="69" t="s">
        <v>53</v>
      </c>
      <c r="D69" s="35"/>
      <c r="E69" s="35"/>
      <c r="F69" s="19">
        <v>126516</v>
      </c>
      <c r="G69" s="19">
        <v>1361364</v>
      </c>
      <c r="H69" s="23">
        <v>35405.15</v>
      </c>
      <c r="I69" s="19">
        <v>404898.88</v>
      </c>
      <c r="J69" s="20">
        <f t="shared" si="5"/>
        <v>161921.15</v>
      </c>
      <c r="K69" s="32">
        <f t="shared" si="4"/>
        <v>1766262.88</v>
      </c>
      <c r="L69" s="23">
        <f t="shared" si="6"/>
        <v>10.908166598372109</v>
      </c>
      <c r="M69" s="7"/>
      <c r="N69" s="7"/>
      <c r="O69" s="7"/>
    </row>
    <row r="70" spans="1:15" ht="39.75" customHeight="1">
      <c r="A70" s="22"/>
      <c r="B70" s="18">
        <v>512221</v>
      </c>
      <c r="C70" s="69" t="s">
        <v>19</v>
      </c>
      <c r="D70" s="27"/>
      <c r="E70" s="27"/>
      <c r="F70" s="19">
        <v>135130</v>
      </c>
      <c r="G70" s="19">
        <v>29547.72</v>
      </c>
      <c r="H70" s="23">
        <v>488644.97</v>
      </c>
      <c r="I70" s="19">
        <v>75021</v>
      </c>
      <c r="J70" s="20">
        <f>H70+F70</f>
        <v>623774.97</v>
      </c>
      <c r="K70" s="32">
        <f t="shared" si="4"/>
        <v>104568.72</v>
      </c>
      <c r="L70" s="23">
        <f t="shared" si="6"/>
        <v>0.16763853156852382</v>
      </c>
      <c r="M70" s="7"/>
      <c r="N70" s="7"/>
      <c r="O70" s="7"/>
    </row>
    <row r="71" spans="1:15" ht="39.75" customHeight="1">
      <c r="A71" s="22"/>
      <c r="B71" s="18">
        <v>515121</v>
      </c>
      <c r="C71" s="69" t="s">
        <v>44</v>
      </c>
      <c r="D71" s="27"/>
      <c r="E71" s="27"/>
      <c r="F71" s="19">
        <v>28671</v>
      </c>
      <c r="G71" s="19">
        <v>11471</v>
      </c>
      <c r="H71" s="23">
        <v>12649</v>
      </c>
      <c r="I71" s="33"/>
      <c r="J71" s="20">
        <f t="shared" si="5"/>
        <v>41320</v>
      </c>
      <c r="K71" s="32">
        <f t="shared" si="4"/>
        <v>11471</v>
      </c>
      <c r="L71" s="23">
        <f t="shared" si="6"/>
        <v>0.2776137463697967</v>
      </c>
      <c r="M71" s="7"/>
      <c r="N71" s="7"/>
      <c r="O71" s="7"/>
    </row>
    <row r="72" spans="1:15" ht="39.75" customHeight="1">
      <c r="A72" s="22"/>
      <c r="B72" s="18">
        <v>515122</v>
      </c>
      <c r="C72" s="69" t="s">
        <v>45</v>
      </c>
      <c r="D72" s="27"/>
      <c r="E72" s="27"/>
      <c r="F72" s="19">
        <v>38000</v>
      </c>
      <c r="G72" s="19">
        <v>55000</v>
      </c>
      <c r="H72" s="23">
        <v>55000</v>
      </c>
      <c r="I72" s="19">
        <v>51000</v>
      </c>
      <c r="J72" s="20">
        <f t="shared" si="5"/>
        <v>93000</v>
      </c>
      <c r="K72" s="32">
        <f t="shared" si="4"/>
        <v>106000</v>
      </c>
      <c r="L72" s="23">
        <f t="shared" si="6"/>
        <v>1.1397849462365592</v>
      </c>
      <c r="M72" s="7"/>
      <c r="N72" s="7"/>
      <c r="O72" s="7"/>
    </row>
    <row r="73" spans="1:15" ht="39.75" customHeight="1">
      <c r="A73" s="22"/>
      <c r="B73" s="18">
        <v>523111</v>
      </c>
      <c r="C73" s="69" t="s">
        <v>46</v>
      </c>
      <c r="D73" s="22"/>
      <c r="E73" s="22"/>
      <c r="F73" s="33">
        <v>0</v>
      </c>
      <c r="G73" s="33">
        <v>0</v>
      </c>
      <c r="H73" s="23">
        <v>133540</v>
      </c>
      <c r="I73" s="19">
        <v>283470</v>
      </c>
      <c r="J73" s="20">
        <f t="shared" si="5"/>
        <v>133540</v>
      </c>
      <c r="K73" s="32">
        <f t="shared" si="4"/>
        <v>283470</v>
      </c>
      <c r="L73" s="23">
        <f t="shared" si="6"/>
        <v>2.1227347611202636</v>
      </c>
      <c r="M73" s="7"/>
      <c r="N73" s="7"/>
      <c r="O73" s="7"/>
    </row>
    <row r="74" spans="1:15" ht="39.75" customHeight="1">
      <c r="A74" s="22"/>
      <c r="B74" s="18"/>
      <c r="C74" s="69" t="s">
        <v>71</v>
      </c>
      <c r="D74" s="18"/>
      <c r="E74" s="18"/>
      <c r="F74" s="19">
        <f>F72+F71+F69+F66+F65+F64+F63+F62+F61+F56+F54+F52+F51+F50+F49+F48+F46+F45+F44+F43+F42+F41+F40+F39+F38+F37+F36+F35+F34+F70</f>
        <v>20432908.869999997</v>
      </c>
      <c r="G74" s="19">
        <f>G72+G71+G69+G66+G65+G64+G63+G62+G61+G56+G54+G52+G51+G50+G49+G48+G46+G45+G44+G43+G42+G41+G40+G39+G38+G37+G36+G35+G34+G70+G55</f>
        <v>20450989.89</v>
      </c>
      <c r="H74" s="19">
        <f>H72+H71+H73+H68+H67+H59+H55+H53+H47+H69+H66+H65+H64+H63+H62+H61+H56+H54+H52+H51+H50+H49+H48+H46+H45+H44+H43+H42+H41+H40+H39+H38+H37+H36+H35+H34+H70</f>
        <v>6440687.63</v>
      </c>
      <c r="I74" s="19">
        <f>I72+I71+I69+I66+I65+I64+I63+I62+I61+I56+I54+I52+I51+I50+I49+I48+I46+I45+I44+I43+I42+I41+I40+I39+I38+I37+I36+I35+I34+I73+I70+I68+I59+I55+I53+I47+I60</f>
        <v>6908022.8</v>
      </c>
      <c r="J74" s="19">
        <f>J72+J71+J69+J66+J65+J64+J63+J62+J61+J56+J54+J52+J51+J50+J49+J48+J46+J45+J44+J43+J42+J41+J40+J39+J38+J37+J36+J35+J34+J73+J68+J67+J59+J55+J47+J70+J53</f>
        <v>26873596.5</v>
      </c>
      <c r="K74" s="19">
        <f>SUM(K34:K73)</f>
        <v>27359012.689999994</v>
      </c>
      <c r="L74" s="23">
        <f>K74/J74</f>
        <v>1.018062941073034</v>
      </c>
      <c r="M74" s="52"/>
      <c r="N74" s="7"/>
      <c r="O74" s="7"/>
    </row>
    <row r="75" spans="1:15" ht="19.5" customHeight="1">
      <c r="A75" s="36"/>
      <c r="B75" s="37"/>
      <c r="C75" s="71"/>
      <c r="D75" s="37"/>
      <c r="E75" s="37"/>
      <c r="F75" s="38"/>
      <c r="G75" s="39"/>
      <c r="H75" s="40"/>
      <c r="I75" s="41"/>
      <c r="J75" s="41"/>
      <c r="K75" s="41"/>
      <c r="L75" s="40"/>
      <c r="M75" s="7"/>
      <c r="N75" s="8"/>
      <c r="O75" s="7"/>
    </row>
    <row r="76" spans="1:15" ht="19.5" customHeight="1">
      <c r="A76" s="101" t="s">
        <v>67</v>
      </c>
      <c r="B76" s="101" t="s">
        <v>68</v>
      </c>
      <c r="C76" s="105" t="s">
        <v>69</v>
      </c>
      <c r="D76" s="105" t="s">
        <v>51</v>
      </c>
      <c r="E76" s="105" t="s">
        <v>58</v>
      </c>
      <c r="F76" s="103" t="s">
        <v>87</v>
      </c>
      <c r="G76" s="104"/>
      <c r="H76" s="101" t="s">
        <v>88</v>
      </c>
      <c r="I76" s="101" t="s">
        <v>92</v>
      </c>
      <c r="J76" s="101" t="s">
        <v>90</v>
      </c>
      <c r="K76" s="101" t="s">
        <v>93</v>
      </c>
      <c r="L76" s="112" t="s">
        <v>83</v>
      </c>
      <c r="M76" s="7"/>
      <c r="N76" s="7"/>
      <c r="O76" s="7"/>
    </row>
    <row r="77" spans="1:15" ht="24.75" customHeight="1">
      <c r="A77" s="102"/>
      <c r="B77" s="102"/>
      <c r="C77" s="106"/>
      <c r="D77" s="106"/>
      <c r="E77" s="106"/>
      <c r="F77" s="11">
        <v>2014</v>
      </c>
      <c r="G77" s="11">
        <v>2015</v>
      </c>
      <c r="H77" s="102"/>
      <c r="I77" s="102"/>
      <c r="J77" s="102"/>
      <c r="K77" s="102"/>
      <c r="L77" s="113"/>
      <c r="M77" s="7"/>
      <c r="N77" s="7"/>
      <c r="O77" s="7"/>
    </row>
    <row r="78" spans="1:15" ht="23.25">
      <c r="A78" s="18" t="s">
        <v>21</v>
      </c>
      <c r="B78" s="107" t="s">
        <v>47</v>
      </c>
      <c r="C78" s="108"/>
      <c r="D78" s="108"/>
      <c r="E78" s="109"/>
      <c r="F78" s="19"/>
      <c r="G78" s="19"/>
      <c r="H78" s="34"/>
      <c r="I78" s="19"/>
      <c r="J78" s="19"/>
      <c r="K78" s="19"/>
      <c r="L78" s="23">
        <v>0</v>
      </c>
      <c r="M78" s="7"/>
      <c r="N78" s="7"/>
      <c r="O78" s="7"/>
    </row>
    <row r="79" spans="1:15" ht="39.75" customHeight="1">
      <c r="A79" s="18"/>
      <c r="B79" s="18">
        <v>422111</v>
      </c>
      <c r="C79" s="69" t="s">
        <v>13</v>
      </c>
      <c r="D79" s="35"/>
      <c r="E79" s="35">
        <v>133800</v>
      </c>
      <c r="F79" s="28">
        <v>0</v>
      </c>
      <c r="G79" s="28">
        <v>18900</v>
      </c>
      <c r="H79" s="42"/>
      <c r="I79" s="28">
        <v>11416</v>
      </c>
      <c r="J79" s="28">
        <f>D79+F79+H79</f>
        <v>0</v>
      </c>
      <c r="K79" s="28">
        <f>G79+I79+E79</f>
        <v>164116</v>
      </c>
      <c r="L79" s="29">
        <v>0</v>
      </c>
      <c r="M79" s="7"/>
      <c r="N79" s="7"/>
      <c r="O79" s="7"/>
    </row>
    <row r="80" spans="1:15" ht="39.75" customHeight="1">
      <c r="A80" s="18"/>
      <c r="B80" s="18">
        <v>422121</v>
      </c>
      <c r="C80" s="69" t="s">
        <v>57</v>
      </c>
      <c r="D80" s="35"/>
      <c r="E80" s="35">
        <v>45000</v>
      </c>
      <c r="F80" s="28">
        <v>0</v>
      </c>
      <c r="G80" s="28">
        <v>9270</v>
      </c>
      <c r="H80" s="42"/>
      <c r="I80" s="30"/>
      <c r="J80" s="28">
        <f aca="true" t="shared" si="7" ref="J80:J98">D80+F80+H80</f>
        <v>0</v>
      </c>
      <c r="K80" s="28">
        <f>G80+I80+E80</f>
        <v>54270</v>
      </c>
      <c r="L80" s="29">
        <v>0</v>
      </c>
      <c r="M80" s="7"/>
      <c r="N80" s="7"/>
      <c r="O80" s="7"/>
    </row>
    <row r="81" spans="1:15" ht="39.75" customHeight="1">
      <c r="A81" s="18"/>
      <c r="B81" s="18">
        <v>422131</v>
      </c>
      <c r="C81" s="69" t="s">
        <v>37</v>
      </c>
      <c r="D81" s="35"/>
      <c r="E81" s="35">
        <v>50000</v>
      </c>
      <c r="F81" s="28">
        <v>0</v>
      </c>
      <c r="G81" s="30"/>
      <c r="H81" s="42"/>
      <c r="I81" s="30"/>
      <c r="J81" s="28">
        <f t="shared" si="7"/>
        <v>0</v>
      </c>
      <c r="K81" s="28">
        <f aca="true" t="shared" si="8" ref="K81:K97">G81+I81+E81</f>
        <v>50000</v>
      </c>
      <c r="L81" s="29">
        <v>0</v>
      </c>
      <c r="M81" s="7"/>
      <c r="N81" s="7"/>
      <c r="O81" s="7"/>
    </row>
    <row r="82" spans="1:15" ht="39.75" customHeight="1">
      <c r="A82" s="22"/>
      <c r="B82" s="18">
        <v>422211</v>
      </c>
      <c r="C82" s="69" t="s">
        <v>38</v>
      </c>
      <c r="D82" s="35">
        <v>92000</v>
      </c>
      <c r="E82" s="35"/>
      <c r="F82" s="19"/>
      <c r="G82" s="19"/>
      <c r="H82" s="29">
        <v>44604.84</v>
      </c>
      <c r="I82" s="33"/>
      <c r="J82" s="28">
        <f t="shared" si="7"/>
        <v>136604.84</v>
      </c>
      <c r="K82" s="28">
        <f t="shared" si="8"/>
        <v>0</v>
      </c>
      <c r="L82" s="29">
        <v>0</v>
      </c>
      <c r="M82" s="7"/>
      <c r="N82" s="7"/>
      <c r="O82" s="7"/>
    </row>
    <row r="83" spans="1:24" ht="39.75" customHeight="1">
      <c r="A83" s="22"/>
      <c r="B83" s="18">
        <v>423111</v>
      </c>
      <c r="C83" s="69" t="s">
        <v>39</v>
      </c>
      <c r="D83" s="35"/>
      <c r="E83" s="35">
        <v>100000</v>
      </c>
      <c r="F83" s="19">
        <v>0</v>
      </c>
      <c r="G83" s="19">
        <v>2760</v>
      </c>
      <c r="H83" s="23"/>
      <c r="I83" s="19">
        <v>33180</v>
      </c>
      <c r="J83" s="28">
        <f t="shared" si="7"/>
        <v>0</v>
      </c>
      <c r="K83" s="19">
        <f t="shared" si="8"/>
        <v>135940</v>
      </c>
      <c r="L83" s="29">
        <v>0</v>
      </c>
      <c r="M83" s="7"/>
      <c r="N83" s="7"/>
      <c r="O83" s="7"/>
      <c r="P83" s="4"/>
      <c r="Q83" s="4"/>
      <c r="R83" s="5"/>
      <c r="S83" s="5"/>
      <c r="T83" s="5"/>
      <c r="U83" s="5"/>
      <c r="V83" s="4"/>
      <c r="W83" s="5"/>
      <c r="X83" s="4"/>
    </row>
    <row r="84" spans="1:24" ht="39.75" customHeight="1">
      <c r="A84" s="22"/>
      <c r="B84" s="18">
        <v>423399</v>
      </c>
      <c r="C84" s="69" t="s">
        <v>60</v>
      </c>
      <c r="D84" s="35"/>
      <c r="E84" s="35"/>
      <c r="F84" s="19"/>
      <c r="G84" s="19"/>
      <c r="H84" s="23">
        <v>8500</v>
      </c>
      <c r="I84" s="19"/>
      <c r="J84" s="28">
        <f t="shared" si="7"/>
        <v>8500</v>
      </c>
      <c r="K84" s="28"/>
      <c r="L84" s="29">
        <v>0</v>
      </c>
      <c r="M84" s="7"/>
      <c r="N84" s="7"/>
      <c r="O84" s="7"/>
      <c r="P84" s="4"/>
      <c r="Q84" s="4"/>
      <c r="R84" s="5"/>
      <c r="S84" s="5"/>
      <c r="T84" s="5"/>
      <c r="U84" s="5"/>
      <c r="V84" s="4"/>
      <c r="W84" s="5"/>
      <c r="X84" s="4"/>
    </row>
    <row r="85" spans="1:15" ht="39.75" customHeight="1">
      <c r="A85" s="22"/>
      <c r="B85" s="18">
        <v>423419</v>
      </c>
      <c r="C85" s="69" t="s">
        <v>23</v>
      </c>
      <c r="D85" s="35">
        <v>136700</v>
      </c>
      <c r="E85" s="35">
        <v>315000</v>
      </c>
      <c r="F85" s="19">
        <v>81039.68</v>
      </c>
      <c r="G85" s="19"/>
      <c r="H85" s="23">
        <v>60761.72</v>
      </c>
      <c r="I85" s="19">
        <v>0</v>
      </c>
      <c r="J85" s="28">
        <f>D85+F85+H85</f>
        <v>278501.4</v>
      </c>
      <c r="K85" s="28">
        <f t="shared" si="8"/>
        <v>315000</v>
      </c>
      <c r="L85" s="29">
        <f>K85/J85</f>
        <v>1.1310535602334493</v>
      </c>
      <c r="M85" s="7"/>
      <c r="N85" s="7"/>
      <c r="O85" s="7"/>
    </row>
    <row r="86" spans="1:15" ht="39.75" customHeight="1">
      <c r="A86" s="22"/>
      <c r="B86" s="18">
        <v>423421</v>
      </c>
      <c r="C86" s="69" t="s">
        <v>24</v>
      </c>
      <c r="D86" s="35"/>
      <c r="E86" s="35"/>
      <c r="F86" s="33"/>
      <c r="G86" s="19"/>
      <c r="H86" s="23"/>
      <c r="I86" s="19">
        <v>62844.38</v>
      </c>
      <c r="J86" s="28">
        <f t="shared" si="7"/>
        <v>0</v>
      </c>
      <c r="K86" s="28">
        <f t="shared" si="8"/>
        <v>62844.38</v>
      </c>
      <c r="L86" s="29">
        <v>0</v>
      </c>
      <c r="M86" s="7"/>
      <c r="N86" s="7"/>
      <c r="O86" s="7"/>
    </row>
    <row r="87" spans="1:15" ht="39.75" customHeight="1">
      <c r="A87" s="22"/>
      <c r="B87" s="18">
        <v>423599</v>
      </c>
      <c r="C87" s="69" t="s">
        <v>25</v>
      </c>
      <c r="D87" s="35">
        <v>34000</v>
      </c>
      <c r="E87" s="35">
        <v>60000</v>
      </c>
      <c r="F87" s="19">
        <v>387865</v>
      </c>
      <c r="G87" s="19">
        <v>80000</v>
      </c>
      <c r="H87" s="23">
        <v>411457</v>
      </c>
      <c r="I87" s="19">
        <v>412323.35</v>
      </c>
      <c r="J87" s="28">
        <f t="shared" si="7"/>
        <v>833322</v>
      </c>
      <c r="K87" s="28">
        <f>G87+I87+E87</f>
        <v>552323.35</v>
      </c>
      <c r="L87" s="29">
        <f aca="true" t="shared" si="9" ref="L87:L94">K87/J87</f>
        <v>0.662797034039663</v>
      </c>
      <c r="M87" s="7"/>
      <c r="N87" s="7"/>
      <c r="O87" s="7"/>
    </row>
    <row r="88" spans="1:15" ht="39.75" customHeight="1">
      <c r="A88" s="22"/>
      <c r="B88" s="18">
        <v>423711</v>
      </c>
      <c r="C88" s="69" t="s">
        <v>26</v>
      </c>
      <c r="D88" s="35">
        <v>15000</v>
      </c>
      <c r="E88" s="35">
        <v>0</v>
      </c>
      <c r="F88" s="33"/>
      <c r="G88" s="33"/>
      <c r="H88" s="23">
        <v>69495.2</v>
      </c>
      <c r="I88" s="19">
        <v>173180</v>
      </c>
      <c r="J88" s="28">
        <f t="shared" si="7"/>
        <v>84495.2</v>
      </c>
      <c r="K88" s="28">
        <f t="shared" si="8"/>
        <v>173180</v>
      </c>
      <c r="L88" s="29">
        <f t="shared" si="9"/>
        <v>2.049583881687954</v>
      </c>
      <c r="M88" s="7"/>
      <c r="N88" s="7"/>
      <c r="O88" s="7"/>
    </row>
    <row r="89" spans="1:15" ht="39.75" customHeight="1">
      <c r="A89" s="22"/>
      <c r="B89" s="25">
        <v>423911</v>
      </c>
      <c r="C89" s="51" t="s">
        <v>27</v>
      </c>
      <c r="D89" s="19"/>
      <c r="E89" s="19">
        <v>30000</v>
      </c>
      <c r="F89" s="19">
        <v>133450</v>
      </c>
      <c r="G89" s="19">
        <v>58740</v>
      </c>
      <c r="H89" s="34"/>
      <c r="I89" s="19">
        <v>1709.8</v>
      </c>
      <c r="J89" s="19">
        <f t="shared" si="7"/>
        <v>133450</v>
      </c>
      <c r="K89" s="19">
        <f t="shared" si="8"/>
        <v>90449.8</v>
      </c>
      <c r="L89" s="29">
        <f t="shared" si="9"/>
        <v>0.677780442113151</v>
      </c>
      <c r="M89" s="7"/>
      <c r="N89" s="7"/>
      <c r="O89" s="7"/>
    </row>
    <row r="90" spans="1:15" ht="39.75" customHeight="1">
      <c r="A90" s="22"/>
      <c r="B90" s="25">
        <v>424221</v>
      </c>
      <c r="C90" s="51" t="s">
        <v>28</v>
      </c>
      <c r="D90" s="19">
        <v>150000</v>
      </c>
      <c r="E90" s="19">
        <v>170000</v>
      </c>
      <c r="F90" s="19">
        <v>60000</v>
      </c>
      <c r="G90" s="19">
        <v>18000</v>
      </c>
      <c r="H90" s="23">
        <v>182050</v>
      </c>
      <c r="I90" s="19">
        <v>333850</v>
      </c>
      <c r="J90" s="28">
        <f t="shared" si="7"/>
        <v>392050</v>
      </c>
      <c r="K90" s="28">
        <f t="shared" si="8"/>
        <v>521850</v>
      </c>
      <c r="L90" s="29">
        <f t="shared" si="9"/>
        <v>1.3310802193597755</v>
      </c>
      <c r="M90" s="7"/>
      <c r="N90" s="7"/>
      <c r="O90" s="7"/>
    </row>
    <row r="91" spans="1:15" ht="39.75" customHeight="1">
      <c r="A91" s="22"/>
      <c r="B91" s="18">
        <v>424911</v>
      </c>
      <c r="C91" s="69" t="s">
        <v>29</v>
      </c>
      <c r="D91" s="35">
        <v>265000</v>
      </c>
      <c r="E91" s="35">
        <v>292658</v>
      </c>
      <c r="F91" s="33"/>
      <c r="G91" s="33"/>
      <c r="H91" s="34"/>
      <c r="I91" s="19"/>
      <c r="J91" s="28">
        <f t="shared" si="7"/>
        <v>265000</v>
      </c>
      <c r="K91" s="28">
        <f t="shared" si="8"/>
        <v>292658</v>
      </c>
      <c r="L91" s="29">
        <f t="shared" si="9"/>
        <v>1.1043698113207547</v>
      </c>
      <c r="M91" s="7"/>
      <c r="N91" s="7"/>
      <c r="O91" s="7"/>
    </row>
    <row r="92" spans="1:15" ht="39.75" customHeight="1">
      <c r="A92" s="22"/>
      <c r="B92" s="25">
        <v>426111</v>
      </c>
      <c r="C92" s="51" t="s">
        <v>15</v>
      </c>
      <c r="D92" s="19">
        <v>45000</v>
      </c>
      <c r="E92" s="19"/>
      <c r="F92" s="19"/>
      <c r="G92" s="19">
        <v>28057</v>
      </c>
      <c r="H92" s="23"/>
      <c r="I92" s="19">
        <v>48636.87</v>
      </c>
      <c r="J92" s="19">
        <f t="shared" si="7"/>
        <v>45000</v>
      </c>
      <c r="K92" s="19">
        <f t="shared" si="8"/>
        <v>76693.87</v>
      </c>
      <c r="L92" s="29">
        <f t="shared" si="9"/>
        <v>1.7043082222222221</v>
      </c>
      <c r="M92" s="7"/>
      <c r="N92" s="7"/>
      <c r="O92" s="7"/>
    </row>
    <row r="93" spans="1:15" ht="39.75" customHeight="1">
      <c r="A93" s="22"/>
      <c r="B93" s="18">
        <v>426311</v>
      </c>
      <c r="C93" s="69" t="s">
        <v>16</v>
      </c>
      <c r="D93" s="27"/>
      <c r="E93" s="27"/>
      <c r="F93" s="33"/>
      <c r="G93" s="33"/>
      <c r="H93" s="23">
        <v>16900</v>
      </c>
      <c r="I93" s="19">
        <v>20000</v>
      </c>
      <c r="J93" s="28">
        <f t="shared" si="7"/>
        <v>16900</v>
      </c>
      <c r="K93" s="28">
        <f t="shared" si="8"/>
        <v>20000</v>
      </c>
      <c r="L93" s="29">
        <f t="shared" si="9"/>
        <v>1.183431952662722</v>
      </c>
      <c r="M93" s="7"/>
      <c r="N93" s="7"/>
      <c r="O93" s="7"/>
    </row>
    <row r="94" spans="1:15" ht="39.75" customHeight="1">
      <c r="A94" s="22"/>
      <c r="B94" s="18">
        <v>426411</v>
      </c>
      <c r="C94" s="69" t="s">
        <v>42</v>
      </c>
      <c r="D94" s="35">
        <v>38000</v>
      </c>
      <c r="E94" s="35">
        <v>11200</v>
      </c>
      <c r="F94" s="33"/>
      <c r="G94" s="33"/>
      <c r="H94" s="23">
        <v>30000</v>
      </c>
      <c r="I94" s="19">
        <v>10000</v>
      </c>
      <c r="J94" s="28">
        <f t="shared" si="7"/>
        <v>68000</v>
      </c>
      <c r="K94" s="28">
        <f t="shared" si="8"/>
        <v>21200</v>
      </c>
      <c r="L94" s="29">
        <f t="shared" si="9"/>
        <v>0.31176470588235294</v>
      </c>
      <c r="M94" s="7"/>
      <c r="N94" s="7"/>
      <c r="O94" s="7"/>
    </row>
    <row r="95" spans="1:15" ht="39.75" customHeight="1">
      <c r="A95" s="22"/>
      <c r="B95" s="18">
        <v>426621</v>
      </c>
      <c r="C95" s="69" t="s">
        <v>17</v>
      </c>
      <c r="D95" s="27"/>
      <c r="E95" s="27"/>
      <c r="F95" s="33"/>
      <c r="G95" s="33"/>
      <c r="H95" s="34"/>
      <c r="I95" s="19">
        <v>173971.67</v>
      </c>
      <c r="J95" s="30">
        <f t="shared" si="7"/>
        <v>0</v>
      </c>
      <c r="K95" s="28">
        <f t="shared" si="8"/>
        <v>173971.67</v>
      </c>
      <c r="L95" s="29">
        <v>0</v>
      </c>
      <c r="M95" s="7"/>
      <c r="N95" s="7"/>
      <c r="O95" s="7"/>
    </row>
    <row r="96" spans="1:15" ht="39.75" customHeight="1">
      <c r="A96" s="22"/>
      <c r="B96" s="18">
        <v>426819</v>
      </c>
      <c r="C96" s="69" t="s">
        <v>43</v>
      </c>
      <c r="D96" s="35"/>
      <c r="E96" s="35"/>
      <c r="F96" s="19">
        <v>30135.2</v>
      </c>
      <c r="G96" s="19">
        <v>19889.8</v>
      </c>
      <c r="H96" s="23">
        <v>23357.3</v>
      </c>
      <c r="I96" s="19">
        <v>44074.49</v>
      </c>
      <c r="J96" s="28">
        <f t="shared" si="7"/>
        <v>53492.5</v>
      </c>
      <c r="K96" s="28">
        <f t="shared" si="8"/>
        <v>63964.28999999999</v>
      </c>
      <c r="L96" s="29">
        <f>K96/J96</f>
        <v>1.1957618357713697</v>
      </c>
      <c r="M96" s="7"/>
      <c r="N96" s="7"/>
      <c r="O96" s="7"/>
    </row>
    <row r="97" spans="1:15" ht="39.75" customHeight="1">
      <c r="A97" s="22"/>
      <c r="B97" s="18">
        <v>426919</v>
      </c>
      <c r="C97" s="69" t="s">
        <v>18</v>
      </c>
      <c r="D97" s="35">
        <v>50000</v>
      </c>
      <c r="E97" s="35">
        <v>19506</v>
      </c>
      <c r="F97" s="33"/>
      <c r="G97" s="43"/>
      <c r="H97" s="34"/>
      <c r="I97" s="19">
        <v>88584</v>
      </c>
      <c r="J97" s="28">
        <f t="shared" si="7"/>
        <v>50000</v>
      </c>
      <c r="K97" s="28">
        <f t="shared" si="8"/>
        <v>108090</v>
      </c>
      <c r="L97" s="29">
        <f>K97/J97</f>
        <v>2.1618</v>
      </c>
      <c r="M97" s="7"/>
      <c r="N97" s="7"/>
      <c r="O97" s="7"/>
    </row>
    <row r="98" spans="1:15" ht="39.75" customHeight="1">
      <c r="A98" s="22"/>
      <c r="B98" s="18">
        <v>512631</v>
      </c>
      <c r="C98" s="69" t="s">
        <v>20</v>
      </c>
      <c r="D98" s="35">
        <v>125609.08</v>
      </c>
      <c r="E98" s="35"/>
      <c r="F98" s="43"/>
      <c r="G98" s="43"/>
      <c r="H98" s="34"/>
      <c r="I98" s="43">
        <f>SUM(I92:I97)</f>
        <v>385267.03</v>
      </c>
      <c r="J98" s="28">
        <f t="shared" si="7"/>
        <v>125609.08</v>
      </c>
      <c r="K98" s="19"/>
      <c r="L98" s="29">
        <v>0</v>
      </c>
      <c r="M98" s="7"/>
      <c r="N98" s="7"/>
      <c r="O98" s="7"/>
    </row>
    <row r="99" spans="1:15" ht="39.75" customHeight="1">
      <c r="A99" s="22"/>
      <c r="B99" s="22"/>
      <c r="C99" s="69" t="s">
        <v>30</v>
      </c>
      <c r="D99" s="35"/>
      <c r="E99" s="35"/>
      <c r="F99" s="19">
        <f>F96+F90+F89+F87+F85+F79</f>
        <v>692489.8799999999</v>
      </c>
      <c r="G99" s="19">
        <f>G96+G92+G90+G89+G87+G83+G80+G79</f>
        <v>235616.8</v>
      </c>
      <c r="H99" s="19">
        <f>H96+H94+H93+H87+H88+H90+H85+H84+H82</f>
        <v>847126.0599999999</v>
      </c>
      <c r="I99" s="19">
        <f>I96+I95+I94+I93+I88+I86+I5804+I90+I89+I87+I83+I80+I79+I85+I92+I97</f>
        <v>1413770.56</v>
      </c>
      <c r="J99" s="19">
        <f>J96+J92+J90+J89+J87+J83+J80+J79+J97+J94+J93+J91+J88+J85+J84+J82+J98</f>
        <v>2490925.02</v>
      </c>
      <c r="K99" s="19">
        <f>K97+K96+K95+K94+K93+K92+K91+K90+K89+K88+K87+K86+K85+K83+K81+K80+K79</f>
        <v>2876551.36</v>
      </c>
      <c r="L99" s="23">
        <f>K99/J99</f>
        <v>1.15481250415157</v>
      </c>
      <c r="M99" s="7"/>
      <c r="N99" s="7"/>
      <c r="O99" s="7"/>
    </row>
    <row r="100" spans="1:15" ht="43.5" customHeight="1">
      <c r="A100" s="44" t="s">
        <v>49</v>
      </c>
      <c r="B100" s="22"/>
      <c r="C100" s="51" t="s">
        <v>52</v>
      </c>
      <c r="D100" s="45"/>
      <c r="E100" s="45"/>
      <c r="F100" s="46"/>
      <c r="G100" s="46"/>
      <c r="H100" s="23"/>
      <c r="I100" s="46"/>
      <c r="J100" s="46"/>
      <c r="K100" s="46"/>
      <c r="L100" s="23"/>
      <c r="M100" s="7"/>
      <c r="N100" s="7"/>
      <c r="O100" s="7"/>
    </row>
    <row r="101" spans="1:15" ht="39.75" customHeight="1">
      <c r="A101" s="22"/>
      <c r="B101" s="18">
        <v>423419</v>
      </c>
      <c r="C101" s="69" t="s">
        <v>23</v>
      </c>
      <c r="D101" s="27"/>
      <c r="E101" s="27"/>
      <c r="F101" s="47">
        <v>0</v>
      </c>
      <c r="G101" s="19">
        <v>163628.32</v>
      </c>
      <c r="H101" s="34"/>
      <c r="I101" s="33"/>
      <c r="J101" s="33"/>
      <c r="K101" s="19">
        <f>G101+I101</f>
        <v>163628.32</v>
      </c>
      <c r="L101" s="23">
        <v>0</v>
      </c>
      <c r="M101" s="7"/>
      <c r="N101" s="7"/>
      <c r="O101" s="7"/>
    </row>
    <row r="102" spans="1:15" ht="43.5" customHeight="1">
      <c r="A102" s="22"/>
      <c r="B102" s="22"/>
      <c r="C102" s="69" t="s">
        <v>50</v>
      </c>
      <c r="D102" s="35"/>
      <c r="E102" s="35"/>
      <c r="F102" s="33"/>
      <c r="G102" s="33"/>
      <c r="H102" s="34"/>
      <c r="I102" s="33"/>
      <c r="J102" s="33"/>
      <c r="K102" s="33"/>
      <c r="L102" s="34"/>
      <c r="M102" s="7"/>
      <c r="N102" s="7"/>
      <c r="O102" s="7"/>
    </row>
    <row r="103" spans="1:15" ht="19.5" customHeight="1">
      <c r="A103" s="18" t="s">
        <v>94</v>
      </c>
      <c r="B103" s="18"/>
      <c r="C103" s="69"/>
      <c r="D103" s="19">
        <f>D98+D97+D94+D92+D91+D90+D88+D87+D85+D82</f>
        <v>951309.0800000001</v>
      </c>
      <c r="E103" s="19">
        <f>E97+E94+E91+E90+E89+E87+E85+E83+E81+E80+E79</f>
        <v>1227164</v>
      </c>
      <c r="F103" s="19">
        <f aca="true" t="shared" si="10" ref="F103:K103">F101+F99+F74</f>
        <v>21125398.749999996</v>
      </c>
      <c r="G103" s="19">
        <f>G101+G99+G74</f>
        <v>20850235.01</v>
      </c>
      <c r="H103" s="19">
        <f t="shared" si="10"/>
        <v>7287813.6899999995</v>
      </c>
      <c r="I103" s="19">
        <f t="shared" si="10"/>
        <v>8321793.359999999</v>
      </c>
      <c r="J103" s="19">
        <f t="shared" si="10"/>
        <v>29364521.52</v>
      </c>
      <c r="K103" s="19">
        <f t="shared" si="10"/>
        <v>30399192.369999994</v>
      </c>
      <c r="L103" s="23">
        <f>K103/J103</f>
        <v>1.03523540641707</v>
      </c>
      <c r="M103" s="7"/>
      <c r="N103" s="7"/>
      <c r="O103" s="7"/>
    </row>
    <row r="104" spans="1:15" ht="19.5" customHeight="1">
      <c r="A104" s="48"/>
      <c r="B104" s="48"/>
      <c r="C104" s="72"/>
      <c r="D104" s="49"/>
      <c r="E104" s="49"/>
      <c r="F104" s="49"/>
      <c r="G104" s="49"/>
      <c r="H104" s="50"/>
      <c r="I104" s="49"/>
      <c r="J104" s="49"/>
      <c r="K104" s="49"/>
      <c r="L104" s="9"/>
      <c r="M104" s="7"/>
      <c r="N104" s="7"/>
      <c r="O104" s="7"/>
    </row>
    <row r="105" spans="1:15" ht="19.5" customHeight="1">
      <c r="A105" s="48"/>
      <c r="B105" s="48"/>
      <c r="C105" s="72"/>
      <c r="D105" s="49"/>
      <c r="E105" s="49"/>
      <c r="F105" s="49"/>
      <c r="G105" s="49"/>
      <c r="H105" s="50"/>
      <c r="I105" s="49"/>
      <c r="J105" s="49"/>
      <c r="K105" s="49"/>
      <c r="L105" s="9"/>
      <c r="M105" s="7"/>
      <c r="N105" s="7"/>
      <c r="O105" s="7"/>
    </row>
    <row r="106" spans="1:15" ht="19.5" customHeight="1">
      <c r="A106" s="48"/>
      <c r="B106" s="48"/>
      <c r="C106" s="72"/>
      <c r="D106" s="49"/>
      <c r="E106" s="49"/>
      <c r="F106" s="49"/>
      <c r="G106" s="49"/>
      <c r="H106" s="50"/>
      <c r="I106" s="49"/>
      <c r="J106" s="49"/>
      <c r="K106" s="49"/>
      <c r="L106" s="9"/>
      <c r="M106" s="7"/>
      <c r="N106" s="7"/>
      <c r="O106" s="7"/>
    </row>
    <row r="107" spans="1:15" ht="19.5" customHeight="1">
      <c r="A107" s="48"/>
      <c r="B107" s="48"/>
      <c r="C107" s="72"/>
      <c r="D107" s="49"/>
      <c r="E107" s="49"/>
      <c r="F107" s="49"/>
      <c r="G107" s="49"/>
      <c r="H107" s="50"/>
      <c r="I107" s="49"/>
      <c r="J107" s="49"/>
      <c r="K107" s="49"/>
      <c r="L107" s="9"/>
      <c r="M107" s="7"/>
      <c r="N107" s="7"/>
      <c r="O107" s="7"/>
    </row>
    <row r="108" spans="1:15" ht="30" customHeight="1">
      <c r="A108" s="75"/>
      <c r="B108" s="75"/>
      <c r="C108" s="76"/>
      <c r="D108" s="116" t="s">
        <v>95</v>
      </c>
      <c r="E108" s="117"/>
      <c r="F108" s="78"/>
      <c r="G108" s="79"/>
      <c r="H108" s="80"/>
      <c r="I108" s="94"/>
      <c r="J108" s="94"/>
      <c r="K108" s="94"/>
      <c r="L108" s="95"/>
      <c r="M108" s="7"/>
      <c r="N108" s="7"/>
      <c r="O108" s="7"/>
    </row>
    <row r="109" spans="1:15" ht="30" customHeight="1">
      <c r="A109" s="75"/>
      <c r="B109" s="75"/>
      <c r="C109" s="76"/>
      <c r="D109" s="82">
        <v>2014</v>
      </c>
      <c r="E109" s="82">
        <v>2015</v>
      </c>
      <c r="F109" s="77" t="s">
        <v>83</v>
      </c>
      <c r="G109" s="79"/>
      <c r="H109" s="80"/>
      <c r="I109" s="94"/>
      <c r="J109" s="94"/>
      <c r="K109" s="94"/>
      <c r="L109" s="95"/>
      <c r="M109" s="7"/>
      <c r="N109" s="7"/>
      <c r="O109" s="7"/>
    </row>
    <row r="110" spans="1:15" ht="30" customHeight="1">
      <c r="A110" s="75"/>
      <c r="B110" s="75"/>
      <c r="C110" s="76" t="s">
        <v>96</v>
      </c>
      <c r="D110" s="78">
        <v>28247911.83</v>
      </c>
      <c r="E110" s="78">
        <v>32532871.4</v>
      </c>
      <c r="F110" s="78">
        <f>E110/D110</f>
        <v>1.151691197416202</v>
      </c>
      <c r="G110" s="79"/>
      <c r="H110" s="80"/>
      <c r="I110" s="94"/>
      <c r="J110" s="94"/>
      <c r="K110" s="94"/>
      <c r="L110" s="95"/>
      <c r="M110" s="7"/>
      <c r="N110" s="7"/>
      <c r="O110" s="7"/>
    </row>
    <row r="111" spans="1:15" ht="30" customHeight="1">
      <c r="A111" s="75"/>
      <c r="B111" s="75"/>
      <c r="C111" s="76" t="s">
        <v>97</v>
      </c>
      <c r="D111" s="78">
        <v>29364521.52</v>
      </c>
      <c r="E111" s="78">
        <v>30399192.37</v>
      </c>
      <c r="F111" s="78">
        <f>E111/D111</f>
        <v>1.0352354064170701</v>
      </c>
      <c r="G111" s="79"/>
      <c r="H111" s="80"/>
      <c r="I111" s="94"/>
      <c r="J111" s="94"/>
      <c r="K111" s="94"/>
      <c r="L111" s="95"/>
      <c r="M111" s="7"/>
      <c r="N111" s="7"/>
      <c r="O111" s="7"/>
    </row>
    <row r="112" spans="1:15" ht="30" customHeight="1">
      <c r="A112" s="75"/>
      <c r="B112" s="75"/>
      <c r="C112" s="76" t="s">
        <v>98</v>
      </c>
      <c r="D112" s="78">
        <v>1116609.69</v>
      </c>
      <c r="E112" s="82">
        <v>0</v>
      </c>
      <c r="F112" s="82">
        <f>E112/D112</f>
        <v>0</v>
      </c>
      <c r="G112" s="79"/>
      <c r="H112" s="80"/>
      <c r="I112" s="94"/>
      <c r="J112" s="94"/>
      <c r="K112" s="94"/>
      <c r="L112" s="95"/>
      <c r="M112" s="7"/>
      <c r="N112" s="7"/>
      <c r="O112" s="7"/>
    </row>
    <row r="113" spans="1:15" ht="30" customHeight="1">
      <c r="A113" s="81"/>
      <c r="B113" s="81"/>
      <c r="C113" s="76" t="s">
        <v>99</v>
      </c>
      <c r="D113" s="83">
        <v>0</v>
      </c>
      <c r="E113" s="84">
        <v>2133679.03</v>
      </c>
      <c r="F113" s="82">
        <v>0</v>
      </c>
      <c r="G113" s="85"/>
      <c r="H113" s="85"/>
      <c r="I113" s="96"/>
      <c r="J113" s="96"/>
      <c r="K113" s="96"/>
      <c r="L113" s="95"/>
      <c r="M113" s="7"/>
      <c r="N113" s="7"/>
      <c r="O113" s="7"/>
    </row>
    <row r="114" spans="1:15" ht="30" customHeight="1">
      <c r="A114" s="81"/>
      <c r="B114" s="81"/>
      <c r="C114" s="86"/>
      <c r="D114" s="75"/>
      <c r="E114" s="100"/>
      <c r="F114" s="87"/>
      <c r="G114" s="85"/>
      <c r="H114" s="85"/>
      <c r="I114" s="96"/>
      <c r="J114" s="96"/>
      <c r="K114" s="96"/>
      <c r="L114" s="95"/>
      <c r="M114" s="7"/>
      <c r="N114" s="7"/>
      <c r="O114" s="7"/>
    </row>
    <row r="115" spans="1:15" ht="30" customHeight="1">
      <c r="A115" s="81"/>
      <c r="B115" s="81"/>
      <c r="C115" s="86"/>
      <c r="D115" s="75"/>
      <c r="E115" s="100"/>
      <c r="F115" s="87"/>
      <c r="G115" s="85"/>
      <c r="H115" s="85"/>
      <c r="I115" s="96"/>
      <c r="J115" s="96"/>
      <c r="K115" s="96"/>
      <c r="L115" s="95"/>
      <c r="M115" s="7"/>
      <c r="N115" s="7"/>
      <c r="O115" s="7"/>
    </row>
    <row r="116" spans="1:15" ht="19.5" customHeight="1">
      <c r="A116" s="81"/>
      <c r="B116" s="81"/>
      <c r="C116" s="86"/>
      <c r="D116" s="75"/>
      <c r="E116" s="75"/>
      <c r="F116" s="87"/>
      <c r="G116" s="85"/>
      <c r="H116" s="85"/>
      <c r="I116" s="96"/>
      <c r="J116" s="96"/>
      <c r="K116" s="96"/>
      <c r="L116" s="95"/>
      <c r="M116" s="7"/>
      <c r="N116" s="7"/>
      <c r="O116" s="7"/>
    </row>
    <row r="117" spans="1:15" ht="52.5" customHeight="1">
      <c r="A117" s="81"/>
      <c r="B117" s="81"/>
      <c r="C117" s="119" t="s">
        <v>103</v>
      </c>
      <c r="D117" s="119"/>
      <c r="E117" s="119"/>
      <c r="F117" s="119"/>
      <c r="G117" s="119"/>
      <c r="H117" s="119"/>
      <c r="I117" s="96"/>
      <c r="J117" s="96"/>
      <c r="K117" s="96"/>
      <c r="L117" s="95"/>
      <c r="M117" s="7"/>
      <c r="N117" s="7"/>
      <c r="O117" s="7"/>
    </row>
    <row r="118" spans="1:15" ht="52.5" customHeight="1">
      <c r="A118" s="81"/>
      <c r="B118" s="81"/>
      <c r="C118" s="88"/>
      <c r="D118" s="88"/>
      <c r="E118" s="88"/>
      <c r="F118" s="88"/>
      <c r="G118" s="88"/>
      <c r="H118" s="88"/>
      <c r="I118" s="96"/>
      <c r="J118" s="96"/>
      <c r="K118" s="96"/>
      <c r="L118" s="95"/>
      <c r="M118" s="7"/>
      <c r="N118" s="7"/>
      <c r="O118" s="7"/>
    </row>
    <row r="119" spans="1:15" ht="19.5" customHeight="1">
      <c r="A119" s="81"/>
      <c r="B119" s="81"/>
      <c r="C119" s="86"/>
      <c r="D119" s="75"/>
      <c r="E119" s="75"/>
      <c r="F119" s="87"/>
      <c r="G119" s="85"/>
      <c r="H119" s="85"/>
      <c r="I119" s="96"/>
      <c r="J119" s="96"/>
      <c r="K119" s="96"/>
      <c r="L119" s="95"/>
      <c r="M119" s="7"/>
      <c r="N119" s="7"/>
      <c r="O119" s="7"/>
    </row>
    <row r="120" spans="1:12" ht="29.25" customHeight="1">
      <c r="A120" s="81"/>
      <c r="B120" s="81"/>
      <c r="C120" s="89" t="s">
        <v>102</v>
      </c>
      <c r="D120" s="90"/>
      <c r="E120" s="90"/>
      <c r="F120" s="91"/>
      <c r="G120" s="85" t="s">
        <v>101</v>
      </c>
      <c r="H120" s="85"/>
      <c r="I120" s="97"/>
      <c r="J120" s="97"/>
      <c r="K120" s="96"/>
      <c r="L120" s="95"/>
    </row>
    <row r="121" spans="1:12" ht="40.5" customHeight="1">
      <c r="A121" s="81"/>
      <c r="B121" s="81"/>
      <c r="C121" s="92"/>
      <c r="D121" s="90"/>
      <c r="E121" s="90"/>
      <c r="F121" s="115" t="s">
        <v>66</v>
      </c>
      <c r="G121" s="115"/>
      <c r="H121" s="115"/>
      <c r="I121" s="98"/>
      <c r="J121" s="98"/>
      <c r="K121" s="98"/>
      <c r="L121" s="95"/>
    </row>
    <row r="122" spans="1:12" s="1" customFormat="1" ht="34.5" customHeight="1">
      <c r="A122" s="81"/>
      <c r="B122" s="81"/>
      <c r="C122" s="93"/>
      <c r="D122" s="81"/>
      <c r="E122" s="81"/>
      <c r="F122" s="91"/>
      <c r="G122" s="91"/>
      <c r="H122" s="91"/>
      <c r="I122" s="98"/>
      <c r="J122" s="98"/>
      <c r="K122" s="98"/>
      <c r="L122" s="97"/>
    </row>
    <row r="123" spans="1:12" ht="19.5" customHeight="1">
      <c r="A123" s="81"/>
      <c r="B123" s="81"/>
      <c r="C123" s="93"/>
      <c r="D123" s="81"/>
      <c r="E123" s="81"/>
      <c r="F123" s="91"/>
      <c r="G123" s="91"/>
      <c r="H123" s="91"/>
      <c r="I123" s="98"/>
      <c r="J123" s="98"/>
      <c r="K123" s="98"/>
      <c r="L123" s="95"/>
    </row>
    <row r="124" spans="1:12" ht="19.5" customHeight="1">
      <c r="A124" s="81"/>
      <c r="B124" s="81"/>
      <c r="C124" s="93"/>
      <c r="D124" s="81"/>
      <c r="E124" s="81"/>
      <c r="F124" s="91"/>
      <c r="G124" s="91"/>
      <c r="H124" s="91"/>
      <c r="I124" s="98"/>
      <c r="J124" s="98"/>
      <c r="K124" s="98"/>
      <c r="L124" s="95"/>
    </row>
    <row r="125" spans="1:12" ht="19.5" customHeight="1">
      <c r="A125" s="81"/>
      <c r="B125" s="81"/>
      <c r="C125" s="93"/>
      <c r="D125" s="81"/>
      <c r="E125" s="81"/>
      <c r="F125" s="91"/>
      <c r="G125" s="91"/>
      <c r="H125" s="91"/>
      <c r="I125" s="98"/>
      <c r="J125" s="98"/>
      <c r="K125" s="98"/>
      <c r="L125" s="95"/>
    </row>
    <row r="126" spans="1:12" ht="19.5" customHeight="1">
      <c r="A126" s="95"/>
      <c r="B126" s="95"/>
      <c r="C126" s="99"/>
      <c r="D126" s="95"/>
      <c r="E126" s="95"/>
      <c r="F126" s="98"/>
      <c r="G126" s="98"/>
      <c r="H126" s="98"/>
      <c r="I126" s="98"/>
      <c r="J126" s="98"/>
      <c r="K126" s="98"/>
      <c r="L126" s="95"/>
    </row>
    <row r="127" spans="1:12" ht="19.5" customHeight="1">
      <c r="A127" s="95"/>
      <c r="B127" s="95"/>
      <c r="C127" s="99"/>
      <c r="D127" s="95"/>
      <c r="E127" s="95"/>
      <c r="F127" s="98"/>
      <c r="G127" s="98"/>
      <c r="H127" s="98"/>
      <c r="I127" s="98"/>
      <c r="J127" s="98"/>
      <c r="K127" s="98"/>
      <c r="L127" s="95"/>
    </row>
    <row r="128" spans="1:12" ht="19.5" customHeight="1">
      <c r="A128" s="95"/>
      <c r="B128" s="95"/>
      <c r="C128" s="99"/>
      <c r="D128" s="95"/>
      <c r="E128" s="95"/>
      <c r="F128" s="98"/>
      <c r="G128" s="98"/>
      <c r="H128" s="98"/>
      <c r="I128" s="98"/>
      <c r="J128" s="98"/>
      <c r="K128" s="98"/>
      <c r="L128" s="95"/>
    </row>
    <row r="129" spans="1:11" ht="19.5" customHeight="1">
      <c r="A129" s="2"/>
      <c r="B129" s="2"/>
      <c r="C129" s="73"/>
      <c r="D129" s="2"/>
      <c r="E129" s="2"/>
      <c r="F129" s="3"/>
      <c r="G129" s="3"/>
      <c r="H129" s="3"/>
      <c r="I129" s="3"/>
      <c r="J129" s="3"/>
      <c r="K129" s="3"/>
    </row>
    <row r="130" spans="1:11" ht="19.5" customHeight="1">
      <c r="A130" s="2"/>
      <c r="B130" s="2"/>
      <c r="C130" s="73"/>
      <c r="D130" s="2"/>
      <c r="E130" s="2"/>
      <c r="F130" s="3"/>
      <c r="G130" s="3"/>
      <c r="H130" s="3"/>
      <c r="I130" s="3"/>
      <c r="J130" s="3"/>
      <c r="K130" s="3"/>
    </row>
    <row r="131" spans="1:11" ht="19.5" customHeight="1">
      <c r="A131" s="2"/>
      <c r="B131" s="2"/>
      <c r="C131" s="73"/>
      <c r="D131" s="2"/>
      <c r="E131" s="2"/>
      <c r="F131" s="3"/>
      <c r="G131" s="3"/>
      <c r="H131" s="3"/>
      <c r="I131" s="3"/>
      <c r="J131" s="3"/>
      <c r="K131" s="3"/>
    </row>
    <row r="132" spans="1:11" ht="19.5" customHeight="1">
      <c r="A132" s="2"/>
      <c r="B132" s="2"/>
      <c r="C132" s="73"/>
      <c r="D132" s="2"/>
      <c r="E132" s="2"/>
      <c r="F132" s="3"/>
      <c r="G132" s="3"/>
      <c r="H132" s="3"/>
      <c r="I132" s="3"/>
      <c r="J132" s="3"/>
      <c r="K132" s="3"/>
    </row>
    <row r="133" spans="1:11" ht="19.5" customHeight="1">
      <c r="A133" s="2"/>
      <c r="B133" s="2"/>
      <c r="C133" s="73"/>
      <c r="D133" s="2"/>
      <c r="E133" s="2"/>
      <c r="F133" s="3"/>
      <c r="G133" s="3"/>
      <c r="H133" s="3"/>
      <c r="I133" s="3"/>
      <c r="J133" s="3"/>
      <c r="K133" s="3"/>
    </row>
    <row r="134" spans="1:11" ht="19.5" customHeight="1">
      <c r="A134" s="2"/>
      <c r="B134" s="2"/>
      <c r="C134" s="73"/>
      <c r="D134" s="2"/>
      <c r="E134" s="2"/>
      <c r="F134" s="3"/>
      <c r="G134" s="3"/>
      <c r="H134" s="3"/>
      <c r="I134" s="3"/>
      <c r="J134" s="3"/>
      <c r="K134" s="3"/>
    </row>
    <row r="135" spans="1:11" ht="19.5" customHeight="1">
      <c r="A135" s="2"/>
      <c r="B135" s="2"/>
      <c r="C135" s="73"/>
      <c r="D135" s="2"/>
      <c r="E135" s="2"/>
      <c r="F135" s="3"/>
      <c r="G135" s="3"/>
      <c r="H135" s="3"/>
      <c r="I135" s="3"/>
      <c r="J135" s="3"/>
      <c r="K135" s="3"/>
    </row>
    <row r="136" spans="1:11" ht="19.5" customHeight="1">
      <c r="A136" s="2"/>
      <c r="B136" s="2"/>
      <c r="C136" s="73"/>
      <c r="D136" s="2"/>
      <c r="E136" s="2"/>
      <c r="F136" s="3"/>
      <c r="G136" s="3"/>
      <c r="H136" s="3"/>
      <c r="I136" s="3"/>
      <c r="J136" s="3"/>
      <c r="K136" s="3"/>
    </row>
    <row r="137" spans="1:11" ht="19.5" customHeight="1">
      <c r="A137" s="2"/>
      <c r="B137" s="2"/>
      <c r="C137" s="73"/>
      <c r="D137" s="2"/>
      <c r="E137" s="2"/>
      <c r="F137" s="3"/>
      <c r="G137" s="3"/>
      <c r="H137" s="3"/>
      <c r="I137" s="3"/>
      <c r="J137" s="3"/>
      <c r="K137" s="3"/>
    </row>
    <row r="138" spans="1:11" ht="19.5" customHeight="1">
      <c r="A138" s="2"/>
      <c r="B138" s="2"/>
      <c r="C138" s="73"/>
      <c r="D138" s="2"/>
      <c r="E138" s="2"/>
      <c r="F138" s="3"/>
      <c r="G138" s="3"/>
      <c r="H138" s="3"/>
      <c r="I138" s="3"/>
      <c r="J138" s="3"/>
      <c r="K138" s="3"/>
    </row>
    <row r="139" spans="1:11" ht="19.5" customHeight="1">
      <c r="A139" s="2"/>
      <c r="B139" s="2"/>
      <c r="C139" s="73"/>
      <c r="D139" s="2"/>
      <c r="E139" s="2"/>
      <c r="F139" s="3"/>
      <c r="G139" s="3"/>
      <c r="H139" s="3"/>
      <c r="I139" s="3"/>
      <c r="J139" s="3"/>
      <c r="K139" s="3"/>
    </row>
    <row r="140" spans="1:11" ht="19.5" customHeight="1">
      <c r="A140" s="2"/>
      <c r="B140" s="2"/>
      <c r="C140" s="73"/>
      <c r="D140" s="2"/>
      <c r="E140" s="2"/>
      <c r="F140" s="3"/>
      <c r="G140" s="3"/>
      <c r="H140" s="3"/>
      <c r="I140" s="3"/>
      <c r="J140" s="3"/>
      <c r="K140" s="3"/>
    </row>
    <row r="141" spans="1:11" ht="19.5" customHeight="1">
      <c r="A141" s="2"/>
      <c r="B141" s="2"/>
      <c r="C141" s="73"/>
      <c r="D141" s="2"/>
      <c r="E141" s="2"/>
      <c r="F141" s="3"/>
      <c r="G141" s="3"/>
      <c r="H141" s="3"/>
      <c r="I141" s="3"/>
      <c r="J141" s="3"/>
      <c r="K141" s="3"/>
    </row>
    <row r="142" spans="1:11" ht="19.5" customHeight="1">
      <c r="A142" s="2"/>
      <c r="B142" s="2"/>
      <c r="C142" s="73"/>
      <c r="D142" s="2"/>
      <c r="E142" s="2"/>
      <c r="F142" s="3"/>
      <c r="G142" s="3"/>
      <c r="H142" s="3"/>
      <c r="I142" s="3"/>
      <c r="J142" s="3"/>
      <c r="K142" s="3"/>
    </row>
    <row r="143" spans="1:11" ht="19.5" customHeight="1">
      <c r="A143" s="2"/>
      <c r="B143" s="2"/>
      <c r="C143" s="73"/>
      <c r="D143" s="2"/>
      <c r="E143" s="2"/>
      <c r="F143" s="3"/>
      <c r="G143" s="3"/>
      <c r="H143" s="3"/>
      <c r="I143" s="3"/>
      <c r="J143" s="3"/>
      <c r="K143" s="3"/>
    </row>
    <row r="144" spans="1:11" ht="19.5" customHeight="1">
      <c r="A144" s="2"/>
      <c r="B144" s="2"/>
      <c r="C144" s="73"/>
      <c r="D144" s="2"/>
      <c r="E144" s="2"/>
      <c r="F144" s="3"/>
      <c r="G144" s="3"/>
      <c r="H144" s="3"/>
      <c r="I144" s="3"/>
      <c r="J144" s="3"/>
      <c r="K144" s="3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</sheetData>
  <sheetProtection/>
  <mergeCells count="38">
    <mergeCell ref="C2:F2"/>
    <mergeCell ref="F57:G57"/>
    <mergeCell ref="H31:H32"/>
    <mergeCell ref="D57:D58"/>
    <mergeCell ref="F31:G31"/>
    <mergeCell ref="C117:H117"/>
    <mergeCell ref="I31:I32"/>
    <mergeCell ref="E31:E32"/>
    <mergeCell ref="L57:L58"/>
    <mergeCell ref="D31:D32"/>
    <mergeCell ref="F121:H121"/>
    <mergeCell ref="D108:E108"/>
    <mergeCell ref="L31:L32"/>
    <mergeCell ref="A31:A32"/>
    <mergeCell ref="B31:B32"/>
    <mergeCell ref="B57:B58"/>
    <mergeCell ref="B33:D33"/>
    <mergeCell ref="L76:L77"/>
    <mergeCell ref="K76:K77"/>
    <mergeCell ref="J31:J32"/>
    <mergeCell ref="K31:K32"/>
    <mergeCell ref="K57:K58"/>
    <mergeCell ref="A76:A77"/>
    <mergeCell ref="H76:H77"/>
    <mergeCell ref="H57:H58"/>
    <mergeCell ref="B78:E78"/>
    <mergeCell ref="D76:D77"/>
    <mergeCell ref="C76:C77"/>
    <mergeCell ref="B76:B77"/>
    <mergeCell ref="A57:A58"/>
    <mergeCell ref="C57:C58"/>
    <mergeCell ref="I76:I77"/>
    <mergeCell ref="F76:G76"/>
    <mergeCell ref="E76:E77"/>
    <mergeCell ref="I57:I58"/>
    <mergeCell ref="E57:E58"/>
    <mergeCell ref="J76:J77"/>
    <mergeCell ref="J57:J58"/>
  </mergeCells>
  <printOptions horizontalCentered="1" verticalCentered="1"/>
  <pageMargins left="0.11811023622047245" right="0.11811023622047245" top="0.5905511811023623" bottom="0.5905511811023623" header="0.5118110236220472" footer="0.5118110236220472"/>
  <pageSetup firstPageNumber="1" useFirstPageNumber="1" horizontalDpi="600" verticalDpi="600" orientation="landscape" paperSize="9" scale="44" r:id="rId1"/>
  <rowBreaks count="4" manualBreakCount="4">
    <brk id="29" max="255" man="1"/>
    <brk id="56" max="255" man="1"/>
    <brk id="75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Centar za kulturu</dc:creator>
  <cp:keywords/>
  <dc:description/>
  <cp:lastModifiedBy>NMVa_server</cp:lastModifiedBy>
  <cp:lastPrinted>2016-02-25T13:15:00Z</cp:lastPrinted>
  <dcterms:created xsi:type="dcterms:W3CDTF">2007-05-17T11:32:03Z</dcterms:created>
  <dcterms:modified xsi:type="dcterms:W3CDTF">2016-05-20T12:34:53Z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2057-9.1.0.4758</vt:lpwstr>
  </property>
</Properties>
</file>